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16230" yWindow="-225" windowWidth="12660" windowHeight="11640" tabRatio="727" firstSheet="1" activeTab="1"/>
  </bookViews>
  <sheets>
    <sheet name="ÖSSZEFÜGGÉSEK" sheetId="75" r:id="rId1"/>
    <sheet name="1..sz.mell." sheetId="1" r:id="rId2"/>
    <sheet name="2.1.sz.mell  " sheetId="73" r:id="rId3"/>
    <sheet name="2.2.sz.mell  " sheetId="61" r:id="rId4"/>
    <sheet name="ELLENŐRZÉS-1.sz.2.a.sz.2.b.sz." sheetId="76" r:id="rId5"/>
    <sheet name="3.sz.mell.  " sheetId="62" r:id="rId6"/>
    <sheet name="4.sz.mell." sheetId="77" r:id="rId7"/>
    <sheet name="5.sz.mell." sheetId="78" r:id="rId8"/>
    <sheet name="6.sz.mell." sheetId="63" r:id="rId9"/>
    <sheet name="7.sz.mell." sheetId="64" r:id="rId10"/>
    <sheet name="8. sz. mell. " sheetId="71" r:id="rId11"/>
    <sheet name="9. sz. mell" sheetId="3" r:id="rId12"/>
    <sheet name="10.sz. mell" sheetId="99" r:id="rId13"/>
    <sheet name="11.sz.mell" sheetId="105" r:id="rId14"/>
    <sheet name="12.sz.mell" sheetId="108" r:id="rId15"/>
    <sheet name="13.sz.mell" sheetId="89" r:id="rId16"/>
    <sheet name="1. sz tájékoztató t." sheetId="87" r:id="rId17"/>
    <sheet name="2. sz tájékoztató t" sheetId="66" r:id="rId18"/>
    <sheet name="3. sz tájékoztató t." sheetId="88" r:id="rId19"/>
    <sheet name="4.sz tájékoztató t." sheetId="24" r:id="rId20"/>
    <sheet name="5.sz.tájékoztató" sheetId="70" r:id="rId21"/>
    <sheet name="Munka1" sheetId="94" r:id="rId22"/>
  </sheets>
  <definedNames>
    <definedName name="_xlnm.Print_Titles" localSheetId="12">'10.sz. mell'!$1:$6</definedName>
    <definedName name="_xlnm.Print_Titles" localSheetId="13">'11.sz.mell'!$1:$6</definedName>
    <definedName name="_xlnm.Print_Titles" localSheetId="14">'12.sz.mell'!$1:$6</definedName>
    <definedName name="_xlnm.Print_Titles" localSheetId="11">'9. sz. mell'!$1:$6</definedName>
    <definedName name="_xlnm.Print_Area" localSheetId="16">'1. sz tájékoztató t.'!$A$1:$E$144</definedName>
    <definedName name="_xlnm.Print_Area" localSheetId="1">'1..sz.mell.'!$A$1:$C$149</definedName>
  </definedNames>
  <calcPr calcId="125725"/>
</workbook>
</file>

<file path=xl/calcChain.xml><?xml version="1.0" encoding="utf-8"?>
<calcChain xmlns="http://schemas.openxmlformats.org/spreadsheetml/2006/main">
  <c r="C8" i="78"/>
  <c r="C24" i="73"/>
  <c r="C19"/>
  <c r="C50" i="108"/>
  <c r="C44"/>
  <c r="C55" s="1"/>
  <c r="C36"/>
  <c r="C29"/>
  <c r="C25"/>
  <c r="C19"/>
  <c r="C35" s="1"/>
  <c r="C40" s="1"/>
  <c r="C8"/>
  <c r="C50" i="105"/>
  <c r="C55" s="1"/>
  <c r="C44"/>
  <c r="C36"/>
  <c r="C29"/>
  <c r="C25"/>
  <c r="C19"/>
  <c r="C8"/>
  <c r="C35"/>
  <c r="C40" s="1"/>
  <c r="C50" i="99"/>
  <c r="C44"/>
  <c r="C55" s="1"/>
  <c r="C36"/>
  <c r="C29"/>
  <c r="C25"/>
  <c r="C19"/>
  <c r="C8"/>
  <c r="H16" i="66"/>
  <c r="G16"/>
  <c r="F16"/>
  <c r="E16"/>
  <c r="D16"/>
  <c r="H14"/>
  <c r="G14"/>
  <c r="F14"/>
  <c r="E14"/>
  <c r="D14"/>
  <c r="H12"/>
  <c r="G12"/>
  <c r="F12"/>
  <c r="E12"/>
  <c r="D12"/>
  <c r="H9"/>
  <c r="G9"/>
  <c r="F9"/>
  <c r="E9"/>
  <c r="D9"/>
  <c r="H6"/>
  <c r="H18" s="1"/>
  <c r="G6"/>
  <c r="G18" s="1"/>
  <c r="F6"/>
  <c r="F18" s="1"/>
  <c r="E6"/>
  <c r="E18" s="1"/>
  <c r="D6"/>
  <c r="D18" s="1"/>
  <c r="D30" i="88"/>
  <c r="C30"/>
  <c r="C18" i="73"/>
  <c r="C28" s="1"/>
  <c r="D106" i="87"/>
  <c r="E106"/>
  <c r="D120"/>
  <c r="E120"/>
  <c r="D124"/>
  <c r="E124"/>
  <c r="D128"/>
  <c r="E128"/>
  <c r="E143" s="1"/>
  <c r="D133"/>
  <c r="E133"/>
  <c r="D138"/>
  <c r="E138"/>
  <c r="D143"/>
  <c r="C138"/>
  <c r="C133"/>
  <c r="C128"/>
  <c r="C124"/>
  <c r="C120"/>
  <c r="C106"/>
  <c r="C90"/>
  <c r="D5"/>
  <c r="E5"/>
  <c r="D12"/>
  <c r="E12"/>
  <c r="D19"/>
  <c r="E19"/>
  <c r="D27"/>
  <c r="D26" s="1"/>
  <c r="E27"/>
  <c r="E26" s="1"/>
  <c r="D33"/>
  <c r="E33"/>
  <c r="D44"/>
  <c r="E44"/>
  <c r="D50"/>
  <c r="E50"/>
  <c r="D55"/>
  <c r="E55"/>
  <c r="D61"/>
  <c r="E61"/>
  <c r="D65"/>
  <c r="E65"/>
  <c r="D70"/>
  <c r="E70"/>
  <c r="D73"/>
  <c r="E73"/>
  <c r="D77"/>
  <c r="E77"/>
  <c r="D83"/>
  <c r="E83"/>
  <c r="C77"/>
  <c r="C73"/>
  <c r="C70"/>
  <c r="C65"/>
  <c r="C61"/>
  <c r="C55"/>
  <c r="C50"/>
  <c r="C44"/>
  <c r="C33"/>
  <c r="C27"/>
  <c r="C26" s="1"/>
  <c r="C19"/>
  <c r="C12"/>
  <c r="C5"/>
  <c r="C139" i="3"/>
  <c r="C134"/>
  <c r="C129"/>
  <c r="C125"/>
  <c r="C144" s="1"/>
  <c r="C121"/>
  <c r="C107"/>
  <c r="C91"/>
  <c r="C80"/>
  <c r="C76"/>
  <c r="C73"/>
  <c r="C68"/>
  <c r="C64"/>
  <c r="C58"/>
  <c r="C53"/>
  <c r="C47"/>
  <c r="C36"/>
  <c r="C30"/>
  <c r="C29" s="1"/>
  <c r="C63" s="1"/>
  <c r="C22"/>
  <c r="C15"/>
  <c r="E17" i="61"/>
  <c r="C17"/>
  <c r="C138" i="1"/>
  <c r="C133"/>
  <c r="C128"/>
  <c r="C124"/>
  <c r="C120"/>
  <c r="C106"/>
  <c r="C90"/>
  <c r="C77"/>
  <c r="C73"/>
  <c r="C70"/>
  <c r="C65"/>
  <c r="C61"/>
  <c r="C83" s="1"/>
  <c r="C55"/>
  <c r="C50"/>
  <c r="C44"/>
  <c r="C33"/>
  <c r="C27"/>
  <c r="C26" s="1"/>
  <c r="C19"/>
  <c r="C12"/>
  <c r="C5"/>
  <c r="E30" i="61"/>
  <c r="C18"/>
  <c r="C30" s="1"/>
  <c r="C31" s="1"/>
  <c r="E27" i="73"/>
  <c r="D14" i="76"/>
  <c r="E18" i="73"/>
  <c r="D13" i="76"/>
  <c r="C24" i="61"/>
  <c r="E90" i="87"/>
  <c r="E123" s="1"/>
  <c r="D90"/>
  <c r="D123" s="1"/>
  <c r="D144" s="1"/>
  <c r="E16" i="89"/>
  <c r="F16"/>
  <c r="D16"/>
  <c r="G16" s="1"/>
  <c r="C16"/>
  <c r="G15"/>
  <c r="G14"/>
  <c r="G13"/>
  <c r="G12"/>
  <c r="G11"/>
  <c r="G10"/>
  <c r="C11" i="77"/>
  <c r="C11" i="62"/>
  <c r="D11"/>
  <c r="E11"/>
  <c r="F8"/>
  <c r="F9"/>
  <c r="F10"/>
  <c r="F7"/>
  <c r="F6"/>
  <c r="F11" s="1"/>
  <c r="I17" i="66"/>
  <c r="O21" i="24"/>
  <c r="O9"/>
  <c r="B35" i="71"/>
  <c r="E28"/>
  <c r="E30"/>
  <c r="E31"/>
  <c r="E32"/>
  <c r="E35" s="1"/>
  <c r="E33"/>
  <c r="E34"/>
  <c r="D35"/>
  <c r="C35"/>
  <c r="E5"/>
  <c r="E7"/>
  <c r="E8"/>
  <c r="E9"/>
  <c r="E10"/>
  <c r="E11"/>
  <c r="D12"/>
  <c r="C12"/>
  <c r="B12"/>
  <c r="E6"/>
  <c r="E15"/>
  <c r="E16"/>
  <c r="E17"/>
  <c r="E18"/>
  <c r="E19"/>
  <c r="E20"/>
  <c r="E21"/>
  <c r="B22"/>
  <c r="C22"/>
  <c r="D22"/>
  <c r="E29"/>
  <c r="E38"/>
  <c r="E39"/>
  <c r="E40"/>
  <c r="E41"/>
  <c r="E42"/>
  <c r="E43"/>
  <c r="E44"/>
  <c r="B45"/>
  <c r="C45"/>
  <c r="D45"/>
  <c r="D52"/>
  <c r="D38" i="70"/>
  <c r="I7" i="66"/>
  <c r="I8"/>
  <c r="I10"/>
  <c r="I11"/>
  <c r="I12"/>
  <c r="I13"/>
  <c r="I14"/>
  <c r="I15"/>
  <c r="I16"/>
  <c r="F5" i="64"/>
  <c r="F6"/>
  <c r="F24" s="1"/>
  <c r="F7"/>
  <c r="F8"/>
  <c r="F9"/>
  <c r="F10"/>
  <c r="F11"/>
  <c r="F12"/>
  <c r="F13"/>
  <c r="F14"/>
  <c r="F15"/>
  <c r="F16"/>
  <c r="F17"/>
  <c r="F18"/>
  <c r="F19"/>
  <c r="F20"/>
  <c r="F21"/>
  <c r="F22"/>
  <c r="F23"/>
  <c r="B24"/>
  <c r="D24"/>
  <c r="E24"/>
  <c r="F5" i="63"/>
  <c r="F6"/>
  <c r="F24" s="1"/>
  <c r="F7"/>
  <c r="F8"/>
  <c r="F9"/>
  <c r="F10"/>
  <c r="F11"/>
  <c r="F12"/>
  <c r="F13"/>
  <c r="F14"/>
  <c r="F15"/>
  <c r="F16"/>
  <c r="F17"/>
  <c r="F18"/>
  <c r="F19"/>
  <c r="F20"/>
  <c r="F21"/>
  <c r="F22"/>
  <c r="F23"/>
  <c r="B24"/>
  <c r="D24"/>
  <c r="E24"/>
  <c r="O5" i="24"/>
  <c r="N14"/>
  <c r="N25"/>
  <c r="M14"/>
  <c r="M25"/>
  <c r="L14"/>
  <c r="L25"/>
  <c r="K14"/>
  <c r="K25"/>
  <c r="J14"/>
  <c r="I14"/>
  <c r="H14"/>
  <c r="G14"/>
  <c r="G25"/>
  <c r="F14"/>
  <c r="E14"/>
  <c r="E25"/>
  <c r="D14"/>
  <c r="C14"/>
  <c r="C25"/>
  <c r="D25"/>
  <c r="F25"/>
  <c r="H25"/>
  <c r="I25"/>
  <c r="J25"/>
  <c r="O24"/>
  <c r="O23"/>
  <c r="O22"/>
  <c r="O20"/>
  <c r="O19"/>
  <c r="O18"/>
  <c r="O17"/>
  <c r="O16"/>
  <c r="O13"/>
  <c r="O12"/>
  <c r="O11"/>
  <c r="O10"/>
  <c r="O8"/>
  <c r="O7"/>
  <c r="O6"/>
  <c r="C27" i="73"/>
  <c r="C123" i="1"/>
  <c r="C143"/>
  <c r="B14" i="76" s="1"/>
  <c r="E14" s="1"/>
  <c r="E28" i="73"/>
  <c r="C30" s="1"/>
  <c r="E31" i="61"/>
  <c r="C32"/>
  <c r="B13" i="76"/>
  <c r="E13" s="1"/>
  <c r="E32" i="61"/>
  <c r="C124" i="3"/>
  <c r="C145" s="1"/>
  <c r="C86"/>
  <c r="C149" i="1" l="1"/>
  <c r="B7" i="76"/>
  <c r="D7"/>
  <c r="D8"/>
  <c r="D15"/>
  <c r="C144" i="1"/>
  <c r="B15" i="76" s="1"/>
  <c r="E45" i="71"/>
  <c r="E12"/>
  <c r="C83" i="87"/>
  <c r="C143"/>
  <c r="E29" i="73"/>
  <c r="E22" i="71"/>
  <c r="C35" i="99"/>
  <c r="C40" s="1"/>
  <c r="E144" i="87"/>
  <c r="C87" i="3"/>
  <c r="E30" i="73"/>
  <c r="D6" i="76"/>
  <c r="C33" i="61"/>
  <c r="N26" i="24"/>
  <c r="C60" i="1"/>
  <c r="L26" i="24"/>
  <c r="J26"/>
  <c r="I26"/>
  <c r="O25"/>
  <c r="F26"/>
  <c r="E26"/>
  <c r="K26"/>
  <c r="H26"/>
  <c r="D26"/>
  <c r="M26"/>
  <c r="O14"/>
  <c r="G26"/>
  <c r="C26"/>
  <c r="D60" i="87"/>
  <c r="D84" s="1"/>
  <c r="C123"/>
  <c r="C144" s="1"/>
  <c r="C60"/>
  <c r="C84" s="1"/>
  <c r="C84" i="1"/>
  <c r="B8" i="76" s="1"/>
  <c r="B6"/>
  <c r="C148" i="1"/>
  <c r="E60" i="87"/>
  <c r="E84" s="1"/>
  <c r="E33" i="61"/>
  <c r="E7" i="76" l="1"/>
  <c r="E8"/>
  <c r="E6"/>
  <c r="E15"/>
  <c r="O26" i="24"/>
</calcChain>
</file>

<file path=xl/sharedStrings.xml><?xml version="1.0" encoding="utf-8"?>
<sst xmlns="http://schemas.openxmlformats.org/spreadsheetml/2006/main" count="1721" uniqueCount="563">
  <si>
    <t>Beruházási (felhalmozási) kiadások előirányzata beruházásonként</t>
  </si>
  <si>
    <t>Felújítási kiadások előirányzata felújításonként</t>
  </si>
  <si>
    <t xml:space="preserve"> - ebből EU támogatás</t>
  </si>
  <si>
    <t>Vállalkozási maradvány igénybevétele</t>
  </si>
  <si>
    <t xml:space="preserve"> - ebből EU-s forrásból tám. megvalósuló programok, projektek kiadásai</t>
  </si>
  <si>
    <t>Adatszolgáltatás 
az elismert tartozásállományról</t>
  </si>
  <si>
    <t>Többéves kihatással járó döntések számszerűsítése évenkénti bontásban és összesítve célok szerint</t>
  </si>
  <si>
    <t>Működési célú finanszírozási kiadások
(hiteltörlesztés, értékpapír vásárlás, stb.)</t>
  </si>
  <si>
    <t>Felhalmozási célú finanszírozási kiadások
(hiteltörlesztés, értékpapír vásárlás, stb.)</t>
  </si>
  <si>
    <t>Az önkormányzat által adott közvetett támogatások
(kedvezmények)</t>
  </si>
  <si>
    <t>Eszközök hasznosítása utáni kedvezmény, mentesség</t>
  </si>
  <si>
    <t>Helyiségek hasznosítása utáni kedvezmény, mentesség</t>
  </si>
  <si>
    <t>Felhalmozási bevételek</t>
  </si>
  <si>
    <t>Finanszírozási bevételek</t>
  </si>
  <si>
    <t xml:space="preserve"> Egyéb működési célú kiadások</t>
  </si>
  <si>
    <t>Finanszírozási kiadások</t>
  </si>
  <si>
    <t>Támogatás összge</t>
  </si>
  <si>
    <t>B E V É T E L E K</t>
  </si>
  <si>
    <t>Sor-szám</t>
  </si>
  <si>
    <t>Bevételi jogcím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</si>
  <si>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</si>
  <si>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</si>
  <si>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</si>
  <si>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</si>
  <si>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</si>
  <si>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</si>
  <si>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</si>
  <si>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</si>
  <si>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</si>
  <si>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</si>
  <si>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</si>
  <si>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</si>
  <si>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</si>
  <si>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</si>
  <si>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</si>
  <si>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</si>
  <si>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</si>
  <si>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</si>
  <si>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</si>
  <si>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</si>
  <si>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</si>
  <si>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</si>
  <si>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</si>
  <si>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</si>
  <si>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</si>
  <si>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</si>
  <si>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</si>
  <si>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</si>
  <si>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</si>
  <si>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K I A D Á S O K</t>
  </si>
  <si>
    <t>Kiadási jogcímek</t>
  </si>
  <si>
    <t>Személyi  juttatások</t>
  </si>
  <si>
    <t>Tartalékok</t>
  </si>
  <si>
    <t>Összesen</t>
  </si>
  <si>
    <t>Összesen:</t>
  </si>
  <si>
    <t>01</t>
  </si>
  <si>
    <t>Ezer forintban !</t>
  </si>
  <si>
    <t>Előirányzat-csoport, kiemelt előirányzat megnevezése</t>
  </si>
  <si>
    <t>Előirányzat</t>
  </si>
  <si>
    <t>Bevételek</t>
  </si>
  <si>
    <t>Helyi adók</t>
  </si>
  <si>
    <t>Kiadások</t>
  </si>
  <si>
    <t>Egyéb fejlesztési célú kiadások</t>
  </si>
  <si>
    <t>Általános tartalék</t>
  </si>
  <si>
    <t>Céltartalék</t>
  </si>
  <si>
    <t>02</t>
  </si>
  <si>
    <t>03</t>
  </si>
  <si>
    <t xml:space="preserve"> Ezer forintban !</t>
  </si>
  <si>
    <t>Megnevezés</t>
  </si>
  <si>
    <t>Személyi juttatások</t>
  </si>
  <si>
    <t>ÖSSZESEN:</t>
  </si>
  <si>
    <t>Beruházás  megnevezése</t>
  </si>
  <si>
    <t>Teljes költség</t>
  </si>
  <si>
    <t>Kivitelezés kezdési és befejezési éve</t>
  </si>
  <si>
    <t>Felújítás  megnevezése</t>
  </si>
  <si>
    <t>Kiadás vonzata évenként</t>
  </si>
  <si>
    <t>Sor-
szám</t>
  </si>
  <si>
    <t>............................</t>
  </si>
  <si>
    <t>Kedvezmény nélkül elérhető bevétel</t>
  </si>
  <si>
    <t>Kedvezmények összege</t>
  </si>
  <si>
    <t>Január</t>
  </si>
  <si>
    <t>Február</t>
  </si>
  <si>
    <t>Március</t>
  </si>
  <si>
    <t>Április</t>
  </si>
  <si>
    <t>Május</t>
  </si>
  <si>
    <t>Június</t>
  </si>
  <si>
    <t>Július</t>
  </si>
  <si>
    <t>Auguszt.</t>
  </si>
  <si>
    <t>Szept.</t>
  </si>
  <si>
    <t>Okt.</t>
  </si>
  <si>
    <t>Nov.</t>
  </si>
  <si>
    <t>Dec.</t>
  </si>
  <si>
    <t>6=(2-4-5)</t>
  </si>
  <si>
    <t>Kötelezettség jogcíme</t>
  </si>
  <si>
    <t>Köt. váll.
 éve</t>
  </si>
  <si>
    <t>9=(4+5+6+7+8)</t>
  </si>
  <si>
    <t>3.1.</t>
  </si>
  <si>
    <t>3.2.</t>
  </si>
  <si>
    <t>3.3.</t>
  </si>
  <si>
    <t>3.4.</t>
  </si>
  <si>
    <t>5.1.</t>
  </si>
  <si>
    <t>5.2.</t>
  </si>
  <si>
    <t>5.3.</t>
  </si>
  <si>
    <t>6.1.</t>
  </si>
  <si>
    <t>6.2.</t>
  </si>
  <si>
    <t>7.1.</t>
  </si>
  <si>
    <t>7.2.</t>
  </si>
  <si>
    <t>1.1.</t>
  </si>
  <si>
    <t>1.2.</t>
  </si>
  <si>
    <t>1.3.</t>
  </si>
  <si>
    <t>1.4.</t>
  </si>
  <si>
    <t>1.6.</t>
  </si>
  <si>
    <t>1.7.</t>
  </si>
  <si>
    <t>2.1.</t>
  </si>
  <si>
    <t>2.2.</t>
  </si>
  <si>
    <t>2.3.</t>
  </si>
  <si>
    <t>2.4.</t>
  </si>
  <si>
    <t>2.5.</t>
  </si>
  <si>
    <t>Bevételek összesen:</t>
  </si>
  <si>
    <t>Kiadások összesen:</t>
  </si>
  <si>
    <t>Egyenleg</t>
  </si>
  <si>
    <t>1.5</t>
  </si>
  <si>
    <t>1.8.</t>
  </si>
  <si>
    <t>1.9.</t>
  </si>
  <si>
    <t>1.10.</t>
  </si>
  <si>
    <t>1.11.</t>
  </si>
  <si>
    <t>2.6.</t>
  </si>
  <si>
    <t>1.12.</t>
  </si>
  <si>
    <t>2.7.</t>
  </si>
  <si>
    <t>Lakosság részére lakásépítéshez nyújtott kölcsön elengedése</t>
  </si>
  <si>
    <t>Lakosság részére lakásfelújításhoz nyújtott kölcsön elengedése</t>
  </si>
  <si>
    <t>Gépjárműadóból biztosított kedvezmény, mentesség</t>
  </si>
  <si>
    <t>Egyéb kedvezmény</t>
  </si>
  <si>
    <t>Egyéb kölcsön elengedése</t>
  </si>
  <si>
    <t>Támogatott szervezet neve</t>
  </si>
  <si>
    <t>Támogatás célja</t>
  </si>
  <si>
    <t>30.</t>
  </si>
  <si>
    <t>31.</t>
  </si>
  <si>
    <t>32.</t>
  </si>
  <si>
    <t>33.</t>
  </si>
  <si>
    <t>Források</t>
  </si>
  <si>
    <t>Ezer forintban!</t>
  </si>
  <si>
    <t>Saját erő</t>
  </si>
  <si>
    <t>EU-s forrás</t>
  </si>
  <si>
    <t>Hitel</t>
  </si>
  <si>
    <t>Egyéb forrás</t>
  </si>
  <si>
    <t>Kiadások, költségek</t>
  </si>
  <si>
    <t>Források összesen:</t>
  </si>
  <si>
    <t>EU-s projekt neve, azonosítója:</t>
  </si>
  <si>
    <t>Támogatott neve</t>
  </si>
  <si>
    <t>Dologi  kiadások</t>
  </si>
  <si>
    <t>Személyi jellegű</t>
  </si>
  <si>
    <t>Beruházások, beszerzések</t>
  </si>
  <si>
    <t>Szolgáltatások igénybe vétele</t>
  </si>
  <si>
    <t>Adminisztratív költségek</t>
  </si>
  <si>
    <t>- saját erőből központi támogatás</t>
  </si>
  <si>
    <t>Összesen (1+4+7+9+11)</t>
  </si>
  <si>
    <t>Társfinanszírozás</t>
  </si>
  <si>
    <t>Hozzájárulás  (E Ft)</t>
  </si>
  <si>
    <t>1.5.</t>
  </si>
  <si>
    <t>11.1.</t>
  </si>
  <si>
    <t>11.2.</t>
  </si>
  <si>
    <t>Költségvetési rendelet űrlapjainak összefüggései:</t>
  </si>
  <si>
    <t>1. sz. táblázat</t>
  </si>
  <si>
    <t>2. sz. táblázat</t>
  </si>
  <si>
    <t>3. sz. táblázat</t>
  </si>
  <si>
    <t>ELTÉRÉS</t>
  </si>
  <si>
    <t>Rövid lejáratú hitelek törlesztése</t>
  </si>
  <si>
    <t>Hosszú lejáratú hitelek törlesztése</t>
  </si>
  <si>
    <t>I. Működési célú bevételek és kiadások mérlege
(Önkormányzati szinten)</t>
  </si>
  <si>
    <t>II. Felhalmozási célú bevételek és kiadások mérlege
(Önkormányzati szinten)</t>
  </si>
  <si>
    <t>Helyi adóból biztosított kedvezmény, mentesség összesen</t>
  </si>
  <si>
    <t xml:space="preserve">-ebből:            Építményadó </t>
  </si>
  <si>
    <t xml:space="preserve">Telekadó </t>
  </si>
  <si>
    <t xml:space="preserve">Magánszemélyek kommunális adója </t>
  </si>
  <si>
    <t xml:space="preserve">Idegenforgalmi adó tartózkodás után </t>
  </si>
  <si>
    <t xml:space="preserve">Idegenforgalmi adó épület után </t>
  </si>
  <si>
    <t xml:space="preserve">Iparűzési adó állandó jelleggel végzett iparűzési tevékenység után </t>
  </si>
  <si>
    <t>Ellátottak térítési díjának méltányosságból történő elengedése</t>
  </si>
  <si>
    <t>Ellátottak kártérítésének méltányosságból történő elengedése</t>
  </si>
  <si>
    <t>Költségvetési hiány:</t>
  </si>
  <si>
    <t>Költségvetési többlet:</t>
  </si>
  <si>
    <t>3.5.</t>
  </si>
  <si>
    <t>3.6.</t>
  </si>
  <si>
    <t xml:space="preserve">4. </t>
  </si>
  <si>
    <t>Közhatalmi bevételek</t>
  </si>
  <si>
    <t>5.4.</t>
  </si>
  <si>
    <t>5.5.</t>
  </si>
  <si>
    <t>5.6.</t>
  </si>
  <si>
    <t>5.7.</t>
  </si>
  <si>
    <t>5.8.</t>
  </si>
  <si>
    <t xml:space="preserve">7. </t>
  </si>
  <si>
    <t>8.1.</t>
  </si>
  <si>
    <t>8.2.</t>
  </si>
  <si>
    <t>Munkaadókat terhelő járulékok és szociális hozzájárulási adó</t>
  </si>
  <si>
    <t>Ellátottak pénzbeli juttatásai</t>
  </si>
  <si>
    <t>Egyéb működési célú kiadások</t>
  </si>
  <si>
    <t>1.13.</t>
  </si>
  <si>
    <t>Felújítások</t>
  </si>
  <si>
    <t>2.8.</t>
  </si>
  <si>
    <t>2.9.</t>
  </si>
  <si>
    <t>2.10.</t>
  </si>
  <si>
    <t>Értékpapír vásárlása, visszavásárlása</t>
  </si>
  <si>
    <t>Forgatási célú belföldi, külföldi értékpapírok vásárlása</t>
  </si>
  <si>
    <t>Betét elhelyezése</t>
  </si>
  <si>
    <t>Hitelek törlesztése</t>
  </si>
  <si>
    <t>Befektetési célú belföldi, külföldi értékpapírok vásárlása</t>
  </si>
  <si>
    <t>Bevételi jogcímek</t>
  </si>
  <si>
    <t>Kezességvállalással kapcsolatos megtérülés</t>
  </si>
  <si>
    <t>MEGNEVEZÉS</t>
  </si>
  <si>
    <t>2014.</t>
  </si>
  <si>
    <t>ÖSSZES KÖTELEZETTSÉG</t>
  </si>
  <si>
    <t>SAJÁT BEVÉTELEK ÖSSZESEN*</t>
  </si>
  <si>
    <t>Fejlesztési cél leírása</t>
  </si>
  <si>
    <t>ADÓSSÁGOT KELETKEZTETŐ ÜGYLETEK VÁRHATÓ EGYÜTTES ÖSSZEGE</t>
  </si>
  <si>
    <t>Nem kötelező!</t>
  </si>
  <si>
    <t>Feladat megnevezése</t>
  </si>
  <si>
    <t>Költségvetési szerv megnevezése</t>
  </si>
  <si>
    <t>Száma</t>
  </si>
  <si>
    <t>Éves engedélyezett létszám előirányzat (fő)</t>
  </si>
  <si>
    <t>Közfoglalkoztatottak létszáma (fő)</t>
  </si>
  <si>
    <t>Beruházási kiadások beruházásonként</t>
  </si>
  <si>
    <t>Felújítási kiadások felújításonként</t>
  </si>
  <si>
    <t>Egyéb (Pl.: garancia és kezességvállalás, stb.)</t>
  </si>
  <si>
    <t>Költségvetési szerv neve:</t>
  </si>
  <si>
    <t>Költségvetési szerv számlaszáma:</t>
  </si>
  <si>
    <t>Éves eredeti kiadási előirányzat: …………… ezer Ft</t>
  </si>
  <si>
    <t>30 napon túli elismert tartozásállomány összesen: ……………… Ft</t>
  </si>
  <si>
    <t xml:space="preserve">Tartozásállomány megnevezése </t>
  </si>
  <si>
    <t>30 nap 
alatti
állomány</t>
  </si>
  <si>
    <t>30-60 nap 
közötti 
állomány</t>
  </si>
  <si>
    <t>60 napon 
túli 
állomány</t>
  </si>
  <si>
    <t>Át-ütemezett</t>
  </si>
  <si>
    <t>Állammal szembeni tartozások</t>
  </si>
  <si>
    <t>Központi költségvetéssel szemben fennálló tartozás</t>
  </si>
  <si>
    <t>Elkülönített állami pénzalapokkal szembeni tartozás</t>
  </si>
  <si>
    <t>TB alapokkal szembeni tartozás</t>
  </si>
  <si>
    <t>Tartozásállomány önkormányzatok és intézmények felé</t>
  </si>
  <si>
    <t>Egyéb tartozásállomány</t>
  </si>
  <si>
    <t>költségvetési szerv vezetője</t>
  </si>
  <si>
    <t>Fejlesztés várható kiadása</t>
  </si>
  <si>
    <t>Önkormányzat</t>
  </si>
  <si>
    <t>*Az adósságot keletkeztető ügyletekhez történő hozzájárulás részletes szabályairól szóló 353/2011. (XII.31.) Korm. Rendelet 2.§ (1) bekezdése alapján.</t>
  </si>
  <si>
    <t xml:space="preserve">   Költségvetési maradvány igénybevétele </t>
  </si>
  <si>
    <t xml:space="preserve">   Vállalkozási maradvány igénybevétele </t>
  </si>
  <si>
    <t>Beruházások</t>
  </si>
  <si>
    <t>Ezer forintban</t>
  </si>
  <si>
    <t>8.3.</t>
  </si>
  <si>
    <t>Egyéb felhalmozási kiadások</t>
  </si>
  <si>
    <t xml:space="preserve">   Betét visszavonásából származó bevétel </t>
  </si>
  <si>
    <t xml:space="preserve">   Egyéb belső finanszírozási bevételek</t>
  </si>
  <si>
    <t xml:space="preserve">Dologi kiadások </t>
  </si>
  <si>
    <t>Kölcsön törlesztése</t>
  </si>
  <si>
    <t>Tárgyévi  hiány:</t>
  </si>
  <si>
    <t>Tárgyévi  többlet:</t>
  </si>
  <si>
    <t>Költségvetési maradvány igénybevétele</t>
  </si>
  <si>
    <t xml:space="preserve">Vállalkozási maradvány igénybevétele </t>
  </si>
  <si>
    <t xml:space="preserve">Betét visszavonásából származó bevétel </t>
  </si>
  <si>
    <t>Értékpapír értékesítése</t>
  </si>
  <si>
    <t>Egyéb belső finanszírozási bevételek</t>
  </si>
  <si>
    <t>Hiány külső finanszírozásának bevételei (20+…+24 )</t>
  </si>
  <si>
    <t>Hosszú lejáratú hitelek, kölcsönök felvétele</t>
  </si>
  <si>
    <t>Likviditási célú hitelek, kölcsönök felvétele</t>
  </si>
  <si>
    <t>Rövid lejáratú hitelek, kölcsönök felvétele</t>
  </si>
  <si>
    <t>Értékpapírok kibocsátása</t>
  </si>
  <si>
    <t>Egyéb külső finanszírozási bevételek</t>
  </si>
  <si>
    <t>Hiány belső finanszírozás bevételei ( 14+…+18)</t>
  </si>
  <si>
    <t>2015.</t>
  </si>
  <si>
    <t>2016.</t>
  </si>
  <si>
    <t>Összesen
(6=3+4+5)</t>
  </si>
  <si>
    <t>Az önkormányzati vagyon és az önkormányzatot megillető vagyoni értékű jog értékesítéséből és hasznosításából származó bevétel</t>
  </si>
  <si>
    <t>Bírság-, pótlék- és díjbevétel</t>
  </si>
  <si>
    <t>Tárgyi eszköz és az immateriális jószág, részvény, részesedés, vállalat értékesítéséből vagy privatizációból származó bevétel</t>
  </si>
  <si>
    <t>1. sz. melléklet Kiadások táblázat 3. oszlop 9 sora =</t>
  </si>
  <si>
    <t>Évek</t>
  </si>
  <si>
    <t>2014. évi előirányzat</t>
  </si>
  <si>
    <t>Önkormányzat működési támogatásai (1.1.+…+.1.6.)</t>
  </si>
  <si>
    <t>Helyi önkormányzatok működésének általános támogatása</t>
  </si>
  <si>
    <t>Önkormányzatok egyes köznevelési feladatainak támogatása</t>
  </si>
  <si>
    <t>Önkormányzatok szociális és gyermekjóléti feladatainak támogatása</t>
  </si>
  <si>
    <t>Önkormányzatok kulturális feladatainak támogatása</t>
  </si>
  <si>
    <t>Működési célú központosított előirányzatok</t>
  </si>
  <si>
    <t>Helyi önkormányzatok kiegészítő támogatásai</t>
  </si>
  <si>
    <t>Működési célú támogatások államháztartáson belülről (2.1.+…+.2.5.)</t>
  </si>
  <si>
    <t>Elvonások és befizetések bevételei</t>
  </si>
  <si>
    <t xml:space="preserve">Működési célú garancia- és kezességvállalásból megtérülések </t>
  </si>
  <si>
    <t xml:space="preserve">Egyéb működési célú támogatások bevételei </t>
  </si>
  <si>
    <t>2.5.-ből EU-s támogatás</t>
  </si>
  <si>
    <t>Felhalmozási célú támogatások államháztartáson belülről (3.1.+…+3.5.)</t>
  </si>
  <si>
    <t>Felhalmozási célú önkormányzati támogatások</t>
  </si>
  <si>
    <t>Felhalmozási célú garancia- és kezességvállalásból megtérülések</t>
  </si>
  <si>
    <t>Egyéb felhalmozási célú támogatások bevételei</t>
  </si>
  <si>
    <t>3.5.-ből EU-s támogatás</t>
  </si>
  <si>
    <t>Közhatalmi bevételek (4.1.+4.2.+4.3.+4.4.)</t>
  </si>
  <si>
    <t>4.1.</t>
  </si>
  <si>
    <t>4.1.1.</t>
  </si>
  <si>
    <t>4.1.2.</t>
  </si>
  <si>
    <t>4.2.</t>
  </si>
  <si>
    <t>4.3.</t>
  </si>
  <si>
    <t>4.4.</t>
  </si>
  <si>
    <t>Helyi adók  (4.1.1.+4.1.2.)</t>
  </si>
  <si>
    <t>- Vagyoni típusú adók</t>
  </si>
  <si>
    <t>- Termékek és szolgáltatások adói</t>
  </si>
  <si>
    <t>Gépjárműadó</t>
  </si>
  <si>
    <t>Egyéb áruhasználati és szolgáltatási adók</t>
  </si>
  <si>
    <t>Egyéb közhatalmi bevételek</t>
  </si>
  <si>
    <t>Működési bevételek (5.1.+…+ 5.10.)</t>
  </si>
  <si>
    <t>5.9.</t>
  </si>
  <si>
    <t>5.10.</t>
  </si>
  <si>
    <t>Készletértékesítés ellenértéke</t>
  </si>
  <si>
    <t>Szolgáltatások ellenértéke</t>
  </si>
  <si>
    <t>Közvetített szolgáltatások értéke</t>
  </si>
  <si>
    <t>Tulajdonosi bevételek</t>
  </si>
  <si>
    <t>Ellátási díjak</t>
  </si>
  <si>
    <t xml:space="preserve">Kiszámlázott általános forgalmi adó </t>
  </si>
  <si>
    <t>Általános forgalmi adó visszatérítése</t>
  </si>
  <si>
    <t>Kamatbevételek</t>
  </si>
  <si>
    <t>Egyéb pénzügyi műveletek bevételei</t>
  </si>
  <si>
    <t>Egyéb működési bevételek</t>
  </si>
  <si>
    <t>Felhalmozási bevételek (6.1.+…+6.5.)</t>
  </si>
  <si>
    <t>6.3.</t>
  </si>
  <si>
    <t>6.4.</t>
  </si>
  <si>
    <t>6.5.</t>
  </si>
  <si>
    <t>Immateriális javak értékesítése</t>
  </si>
  <si>
    <t>Ingatlanok értékesítése</t>
  </si>
  <si>
    <t>Egyéb tárgyi eszközök értékesítése</t>
  </si>
  <si>
    <t>Részesedések értékesítése</t>
  </si>
  <si>
    <t>Részesedések megszűnéséhez kapcsolódó bevételek</t>
  </si>
  <si>
    <t>Működési célú átvett pénzeszközök (7.1. + … + 7.3.)</t>
  </si>
  <si>
    <t>Működési célú garancia- és kezességvállalásból megtérülések ÁH-n kívülről</t>
  </si>
  <si>
    <t>Egyéb működési célú átvett pénzeszköz</t>
  </si>
  <si>
    <t>7.3.-ból EU-s támogatás (közvetlen)</t>
  </si>
  <si>
    <t>7.3.</t>
  </si>
  <si>
    <t>7.4.</t>
  </si>
  <si>
    <t>Felhalmozási célú átvett pénzeszközök (8.1.+8.2.+8.3.)</t>
  </si>
  <si>
    <t>8.4.</t>
  </si>
  <si>
    <t>Felhalm. célú garancia- és kezességvállalásból megtérülések ÁH-n kívülről</t>
  </si>
  <si>
    <t>Egyéb felhalmozási célú átvett pénzeszköz</t>
  </si>
  <si>
    <t>8.3.-ból EU-s támogatás (közvetlen)</t>
  </si>
  <si>
    <t>KÖLTSÉGVETÉSI BEVÉTELEK ÖSSZESEN: (1+…+8)</t>
  </si>
  <si>
    <t xml:space="preserve">   10.</t>
  </si>
  <si>
    <t>Hitel-, kölcsönfelvétel államháztartáson kívülről  (10.1.+10.3.)</t>
  </si>
  <si>
    <t>Hosszú lejáratú  hitelek, kölcsönök felvétele</t>
  </si>
  <si>
    <t>Likviditási célú  hitelek, kölcsönök felvétele pénzügyi vállalkozástól</t>
  </si>
  <si>
    <t xml:space="preserve">    Rövid lejáratú  hitelek, kölcsönök felvétele</t>
  </si>
  <si>
    <t xml:space="preserve">   11.</t>
  </si>
  <si>
    <t>Belföldi értékpapírok bevételei (11.1. +…+ 11.4.)</t>
  </si>
  <si>
    <t>Forgatási célú belföldi értékpapírok beváltása,  értékesítése</t>
  </si>
  <si>
    <t>Forgatási célú belföldi értékpapírok kibocsátása</t>
  </si>
  <si>
    <t>Befektetési célú belföldi értékpapírok beváltása,  értékesítése</t>
  </si>
  <si>
    <t>Befektetési célú belföldi értékpapírok kibocsátása</t>
  </si>
  <si>
    <t xml:space="preserve">    12.</t>
  </si>
  <si>
    <t>Maradvány igénybevétele (12.1. + 12.2.)</t>
  </si>
  <si>
    <t>Előző év költségvetési maradványának igénybevétele</t>
  </si>
  <si>
    <t>Előző év vállalkozási maradványának igénybevétele</t>
  </si>
  <si>
    <t xml:space="preserve">    13.</t>
  </si>
  <si>
    <t>Belföldi finanszírozás bevételei (13.1. + … + 13.3.)</t>
  </si>
  <si>
    <t>Államháztartáson belüli megelőlegezések</t>
  </si>
  <si>
    <t>Államháztartáson belüli megelőlegezések törlesztése</t>
  </si>
  <si>
    <t>Betétek megszüntetése</t>
  </si>
  <si>
    <t xml:space="preserve">    14.</t>
  </si>
  <si>
    <t xml:space="preserve">    14.1.</t>
  </si>
  <si>
    <t>Forgatási célú külföldi értékpapírok beváltása,  értékesítése</t>
  </si>
  <si>
    <t xml:space="preserve">    14.2.</t>
  </si>
  <si>
    <t>Befektetési célú külföldi értékpapírok beváltása,  értékesítése</t>
  </si>
  <si>
    <t xml:space="preserve">    14.3.</t>
  </si>
  <si>
    <t>Külföldi értékpapírok kibocsátása</t>
  </si>
  <si>
    <t xml:space="preserve">    14.4.</t>
  </si>
  <si>
    <t>Külföldi hitelek, kölcsönök felvétele</t>
  </si>
  <si>
    <t xml:space="preserve">    15.</t>
  </si>
  <si>
    <t>Adóssághoz nem kapcsolódó származékos ügyletek bevételei</t>
  </si>
  <si>
    <t xml:space="preserve">    16.</t>
  </si>
  <si>
    <t>FINANSZÍROZÁSI BEVÉTELEK ÖSSZESEN: (10. + … +15.)</t>
  </si>
  <si>
    <t>KÖLTSÉGVETÉSI ÉS FINANSZÍROZÁSI BEVÉTELEK ÖSSZESEN: (9+16)</t>
  </si>
  <si>
    <t>10.1.</t>
  </si>
  <si>
    <t>11.3.</t>
  </si>
  <si>
    <t>11.4.</t>
  </si>
  <si>
    <t>12.1.</t>
  </si>
  <si>
    <t>12.2.</t>
  </si>
  <si>
    <t>13.1.</t>
  </si>
  <si>
    <t>13.2.</t>
  </si>
  <si>
    <t>13.3.</t>
  </si>
  <si>
    <t>Külföldi finanszírozás bevételei (14.1.+…14.4.)</t>
  </si>
  <si>
    <t>10.2.</t>
  </si>
  <si>
    <t>10.3.</t>
  </si>
  <si>
    <t xml:space="preserve">    17.</t>
  </si>
  <si>
    <t>1.14.</t>
  </si>
  <si>
    <t>1.15.</t>
  </si>
  <si>
    <r>
      <t xml:space="preserve">   Működési költségvetés kiadásai </t>
    </r>
    <r>
      <rPr>
        <sz val="8"/>
        <rFont val="Times New Roman CE"/>
        <charset val="238"/>
      </rPr>
      <t>(1.1+…+1.5.)</t>
    </r>
  </si>
  <si>
    <t xml:space="preserve"> - az 1.5-ből: - Elvonások és befizetések</t>
  </si>
  <si>
    <t xml:space="preserve">   - Garancia- és kezességvállalásból kifizetés ÁH-n belülre</t>
  </si>
  <si>
    <t xml:space="preserve">   -Visszatérítendő támogatások, kölcsönök nyújtása ÁH-n belülre</t>
  </si>
  <si>
    <t xml:space="preserve">   - Visszatérítendő támogatások, kölcsönök törlesztése ÁH-n belülre</t>
  </si>
  <si>
    <t xml:space="preserve">   - Egyéb működési célú támogatások ÁH-n belülre</t>
  </si>
  <si>
    <t xml:space="preserve">   - Garancia és kezességvállalásból kifizetés ÁH-n kívülre</t>
  </si>
  <si>
    <t xml:space="preserve">   - Visszatérítendő támogatások, kölcsönök nyújtása ÁH-n kívülre</t>
  </si>
  <si>
    <t xml:space="preserve">   - Árkiegészítések, ártámogatások</t>
  </si>
  <si>
    <t xml:space="preserve">   - Kamattámogatások</t>
  </si>
  <si>
    <t xml:space="preserve">   - Egyéb működési célú támogatások államháztartáson kívülre</t>
  </si>
  <si>
    <r>
      <t xml:space="preserve">   Felhalmozási költségvetés kiadásai </t>
    </r>
    <r>
      <rPr>
        <sz val="8"/>
        <rFont val="Times New Roman CE"/>
        <charset val="238"/>
      </rPr>
      <t>(2.1.+2.3.+2.5.)</t>
    </r>
  </si>
  <si>
    <t>2.11.</t>
  </si>
  <si>
    <t>2.12.</t>
  </si>
  <si>
    <t>2.13.</t>
  </si>
  <si>
    <t>2.1.-ből EU-s forrásból megvalósuló beruházás</t>
  </si>
  <si>
    <t>2.3.-ból EU-s forrásból megvalósuló felújítás</t>
  </si>
  <si>
    <t xml:space="preserve">   - Egyéb felhalmozási célú támogatások államháztartáson kívülre</t>
  </si>
  <si>
    <t xml:space="preserve">   - Lakástámogatás</t>
  </si>
  <si>
    <t xml:space="preserve">   - Garancia- és kezességvállalásból kifizetés ÁH-n kívülre</t>
  </si>
  <si>
    <t xml:space="preserve">   - Egyéb felhalmozási célú támogatások ÁH-n belülre</t>
  </si>
  <si>
    <t xml:space="preserve">   - Visszatérítendő támogatások, kölcsönök nyújtása ÁH-n belülre</t>
  </si>
  <si>
    <t>Tartalékok (3.1.+3.2.)</t>
  </si>
  <si>
    <t>KÖLTSÉGVETÉSI KIADÁSOK ÖSSZESEN (1+2+3)</t>
  </si>
  <si>
    <t>Hitel-, kölcsöntörlesztés államháztartáson kívülre (5.1. + … + 5.3.)</t>
  </si>
  <si>
    <t xml:space="preserve">   Hosszú lejáratú hitelek, kölcsönök törlesztése</t>
  </si>
  <si>
    <t xml:space="preserve">   Likviditási célú hitelek, kölcsönök törlesztése pénzügyi vállalkozásnak</t>
  </si>
  <si>
    <t xml:space="preserve">   Rövid lejáratú hitelek, kölcsönök törlesztése</t>
  </si>
  <si>
    <t xml:space="preserve">   Forgatási célú belföldi értékpapírok vásárlása</t>
  </si>
  <si>
    <t xml:space="preserve">   Forgatási célú belföldi értékpapírok beváltása</t>
  </si>
  <si>
    <t xml:space="preserve">   Befektetési célú belföldi értékpapírok vásárlása</t>
  </si>
  <si>
    <t xml:space="preserve">   Befektetési célú belföldi értékpapírok beváltása</t>
  </si>
  <si>
    <t>Belföldi finanszírozás kiadásai (7.1. + … + 7.4.)</t>
  </si>
  <si>
    <t>Államháztartáson belüli megelőlegezések folyósítása</t>
  </si>
  <si>
    <t xml:space="preserve"> Pénzeszközök betétként elhelyezése </t>
  </si>
  <si>
    <t xml:space="preserve"> Pénzügyi lízing kiadásai</t>
  </si>
  <si>
    <t>Külföldi finanszírozás kiadásai (6.1. + … + 6.4.)</t>
  </si>
  <si>
    <t xml:space="preserve"> Forgatási célú külföldi értékpapírok vásárlása</t>
  </si>
  <si>
    <t xml:space="preserve"> Befektetési célú külföldi értékpapírok beváltása</t>
  </si>
  <si>
    <t xml:space="preserve"> Külföldi értékpapírok beváltása</t>
  </si>
  <si>
    <t xml:space="preserve"> Külföldi hitelek, kölcsönök törlesztése</t>
  </si>
  <si>
    <t>FINANSZÍROZÁSI KIADÁSOK ÖSSZESEN: (5.+…+8.)</t>
  </si>
  <si>
    <t>KIADÁSOK ÖSSZESEN: (4+9)</t>
  </si>
  <si>
    <t>Államháztartáson belüli megelőlegezések visszafizetése</t>
  </si>
  <si>
    <t>KÖLTSÉGVETÉSI, FINANSZÍROZÁSI BEVÉTELEK ÉS KIADÁSOK EGYENLEGE</t>
  </si>
  <si>
    <t>Költségvetési hiány, többlet ( költségvetési bevételek 9. sor - költségvetési kiadások 4. sor) (+/-)</t>
  </si>
  <si>
    <t>Finanszírozási bevételek, kiadások egyenlege (finanszírozási bevételek 16. sor - finanszírozási kiadások 9. sor) (+/-)</t>
  </si>
  <si>
    <t xml:space="preserve">2.1. melléklet a ………../2014. (……….) önkormányzati rendelethez     </t>
  </si>
  <si>
    <t>Önkormányzatok működési támogatásai</t>
  </si>
  <si>
    <t>Működési célú támogatások államháztartáson belülről</t>
  </si>
  <si>
    <t>Működési célú átvett pénzeszközök</t>
  </si>
  <si>
    <t>4.-ből EU-s támogatás</t>
  </si>
  <si>
    <t xml:space="preserve">   Likviditási célú hitelek, kölcsönök felvétele</t>
  </si>
  <si>
    <t xml:space="preserve">   Értékpapírok bevételei</t>
  </si>
  <si>
    <t>Hiány belső finanszírozásának bevételei (15.+…+18. )</t>
  </si>
  <si>
    <t xml:space="preserve">Hiány külső finanszírozásának bevételei (20.+…+21.) </t>
  </si>
  <si>
    <t>Működési célú finanszírozási bevételek összesen (14.+19.)</t>
  </si>
  <si>
    <t>BEVÉTEL ÖSSZESEN (13.+22.)</t>
  </si>
  <si>
    <t>Likviditási célú hitelek törlesztése</t>
  </si>
  <si>
    <t>Költségvetési kiadások összesen (1.+...+12.)</t>
  </si>
  <si>
    <t>Működési célú finanszírozási kiadások összesen (14.+...+21.)</t>
  </si>
  <si>
    <t>KIADÁSOK ÖSSZESEN (13.+22.)</t>
  </si>
  <si>
    <t xml:space="preserve">2.2. melléklet a ………../2014. (……….) önkormányzati rendelethez     </t>
  </si>
  <si>
    <t>Felhalmozási célú támogatások államháztartáson belülről</t>
  </si>
  <si>
    <t>1.-ből EU-s támogatás</t>
  </si>
  <si>
    <t>Felhalmozási célú átvett pénzeszközök átvétele</t>
  </si>
  <si>
    <t>4.-ből EU-s támogatás (közvetlen)</t>
  </si>
  <si>
    <t>Egyéb felhalmozási célú bevételek</t>
  </si>
  <si>
    <t>Felhalmozási célú finanszírozási bevételek összesen (13.+19.)</t>
  </si>
  <si>
    <t>1.-ből EU-s forrásból megvalósuló beruházás</t>
  </si>
  <si>
    <t>3.-ból EU-s forrásból megvalósuló felújítás</t>
  </si>
  <si>
    <t>Pénzügyi lízing kiadásai</t>
  </si>
  <si>
    <t>Felhalmozási célú finanszírozási kiadások összesen
(13.+...+24.)</t>
  </si>
  <si>
    <t>BEVÉTEL ÖSSZESEN (12+25)</t>
  </si>
  <si>
    <t>KIADÁSOK ÖSSZESEN (12+25)</t>
  </si>
  <si>
    <t>2014. évi előirányzat BEVÉTELEK</t>
  </si>
  <si>
    <t>2014. évi előirányzat KIADÁSOK</t>
  </si>
  <si>
    <t>1. sz. melléklet Bevételek táblázat 3. oszlop 9 sora =</t>
  </si>
  <si>
    <t xml:space="preserve">2.1. számú melléklet 3. oszlop 13. sor + 2.2. számú melléklet 3. oszlop 12. sor </t>
  </si>
  <si>
    <t>1. sz. melléklet Bevételek táblázat 3. oszlop 16 sora =</t>
  </si>
  <si>
    <t xml:space="preserve">2.1. számú melléklet 3. oszlop 22. sor + 2.2. számú melléklet 3. oszlop 25. sor </t>
  </si>
  <si>
    <t>1. sz. melléklet Bevételek táblázat 3. oszlop 17 sora =</t>
  </si>
  <si>
    <t xml:space="preserve">2.1. számú melléklet 3. oszlop 23. sor + 2.2. számú melléklet 3. oszlop 26. sor </t>
  </si>
  <si>
    <t xml:space="preserve">2.1. számú melléklet 5. oszlop 23. sor + 2.2. számú melléklet 5. oszlop 26. sor </t>
  </si>
  <si>
    <t xml:space="preserve">2.1. számú melléklet 5. oszlop 22. sor + 2.2. számú melléklet 5. oszlop 25. sor </t>
  </si>
  <si>
    <t xml:space="preserve">2.1. számú melléklet 5. oszlop 13. sor + 2.2. számú melléklet 5. oszlop 12. sor </t>
  </si>
  <si>
    <t>1. sz. melléklet Kiadások táblázat 3. oszlop 4 sora =</t>
  </si>
  <si>
    <t>1. sz. melléklet Kiadások táblázat 3. oszlop 10 sora =</t>
  </si>
  <si>
    <t>2017.</t>
  </si>
  <si>
    <t>Felhasználás
2013. XII.31-ig</t>
  </si>
  <si>
    <t xml:space="preserve">
2014. év utáni szükséglet
</t>
  </si>
  <si>
    <t>2014. év utáni szükséglet
(6=2 - 4 - 5)</t>
  </si>
  <si>
    <t>2015. után</t>
  </si>
  <si>
    <t>Önkormányzaton kívüli EU-s projektekhez történő hozzájárulás 2014. évi előirányzat</t>
  </si>
  <si>
    <t>Belföldi értékpapírok kiadásai (6.1. + … + 6.4.)</t>
  </si>
  <si>
    <t xml:space="preserve"> 10.</t>
  </si>
  <si>
    <t>2012. évi tény</t>
  </si>
  <si>
    <t>2013. évi 
várható</t>
  </si>
  <si>
    <t>2.-ból EU-s támogatás</t>
  </si>
  <si>
    <t>Költségvetési bevételek összesen (1.+2.+4.+5.+7.+…+12.)</t>
  </si>
  <si>
    <t>Költségvetési bevételek összesen: (1.+3.+4.+6.+…+11.)</t>
  </si>
  <si>
    <t>Költségvetési kiadások összesen: (1.+3.+5.+...+11.)</t>
  </si>
  <si>
    <t>2016. 
után</t>
  </si>
  <si>
    <t>Előirányzat-felhasználási terv
2014. évre</t>
  </si>
  <si>
    <t>K I M U T A T Á S
a 2014. évben céljelleggel juttatott támogatásokról</t>
  </si>
  <si>
    <t>Összes bevétel, kiadás</t>
  </si>
  <si>
    <t>Működési bevételek (1.1.+…+1.10.)</t>
  </si>
  <si>
    <t>Kiszámlázott általános forgalmi adó</t>
  </si>
  <si>
    <t>Általános forgalmi adó visszatérülése</t>
  </si>
  <si>
    <t>Működési célú támogatások államháztartáson belülről (2.1.+…+2.3.)</t>
  </si>
  <si>
    <t>Visszatérítendő támogatások, kölcsönök visszatérülése ÁH-n belülről</t>
  </si>
  <si>
    <t>Egyéb működési célú támogatások bevételei államháztartáson belülről</t>
  </si>
  <si>
    <t>Felhalmozási célú támogatások államháztartáson belülről (4.1.+4.2.)</t>
  </si>
  <si>
    <t>Egyéb felhalmozási célú támogatások bevételei államháztartáson belülről</t>
  </si>
  <si>
    <t>- ebből EU-s támogatás</t>
  </si>
  <si>
    <t>Felhalmozási bevételek (5.1.+…+5.3.)</t>
  </si>
  <si>
    <t>Felhalmozási célú átvett pénzeszközök</t>
  </si>
  <si>
    <t>Költségvetési bevételek összesen (1.+…+7.)</t>
  </si>
  <si>
    <t>Finanszírozási bevételek (9.1.+…+9.3.)</t>
  </si>
  <si>
    <t>9.1.</t>
  </si>
  <si>
    <t>9.2.</t>
  </si>
  <si>
    <t>9.3.</t>
  </si>
  <si>
    <t>Irányító szervi (önkormányzati) támogatás (intézményfinanszírozás)</t>
  </si>
  <si>
    <t>BEVÉTELEK ÖSSZESEN: (8.+9.)</t>
  </si>
  <si>
    <t>Működési költségvetés kiadásai (1.1+…+1.5.)</t>
  </si>
  <si>
    <t>Felhalmozási költségvetés kiadásai (2.1.+…+2.3.)</t>
  </si>
  <si>
    <t>KIADÁSOK ÖSSZESEN: (1.+2.)</t>
  </si>
  <si>
    <t>BEVÉTELEK ÖSSZESEN: (9+16)</t>
  </si>
  <si>
    <t>Működési célú támogatások ÁH-on belül</t>
  </si>
  <si>
    <t>Felhalmozási célú támogatások ÁH-on belül</t>
  </si>
  <si>
    <t>Működési bevételek</t>
  </si>
  <si>
    <t xml:space="preserve">Működési célú visszatérítendő támogatások, kölcsönök visszatérülése </t>
  </si>
  <si>
    <t>Működési célú visszatérítendő támogatások, kölcsönök igénybevétele</t>
  </si>
  <si>
    <t>Felhalmozási célú visszatérítendő támogatások, kölcsönök visszatérülése</t>
  </si>
  <si>
    <t>Felhalmozási célú visszatérítendő támogatások, kölcsönök igénybevétele</t>
  </si>
  <si>
    <t>Működési célú visszatérítendő támogatások, kölcsönök visszatér. ÁH-n kívülről</t>
  </si>
  <si>
    <t>Felhalm. célú visszatérítendő támogatások, kölcsönök visszatér. ÁH-n kívülről</t>
  </si>
  <si>
    <t>2.5.-ből        - Garancia- és kezességvállalásból kifizetés ÁH-n belülre</t>
  </si>
  <si>
    <t>04</t>
  </si>
  <si>
    <t>2014 előtti kifizetés</t>
  </si>
  <si>
    <t>Osztalék, a koncessziós díj és a hozambevétel</t>
  </si>
  <si>
    <t xml:space="preserve">   Rövid lejáratú  hitelek, kölcsönök felvétele</t>
  </si>
  <si>
    <t>Főzőüst beszerzés</t>
  </si>
  <si>
    <t>2014</t>
  </si>
  <si>
    <t>szoftver beszerzés</t>
  </si>
  <si>
    <t>Útak felújítása</t>
  </si>
  <si>
    <t>Polgármesteri  hivatal</t>
  </si>
  <si>
    <t>Szent Antal Óvoda és Bölcsőde</t>
  </si>
  <si>
    <t>Zrínyi Miklós Művelődési Ház és Könyvtár</t>
  </si>
  <si>
    <t>Berzence Önkormányzat adósságot keletkeztető ügyletekből és kezességvállalásokból fennálló kötelezettségei</t>
  </si>
  <si>
    <t>Kerékpár tároló építés</t>
  </si>
  <si>
    <t>Müködési célú központosított előirányzatok</t>
  </si>
  <si>
    <t xml:space="preserve">   - Költségvetési szervek finanszirozása</t>
  </si>
  <si>
    <t>10.sz.melléklet a../2014.(……) önkormányzati rendelethez</t>
  </si>
  <si>
    <t>9. melléklet a ……/2014. (….) önkormányzati rendelethez</t>
  </si>
  <si>
    <t>11. melléklet a ……/2014. (….) önkormányzati rendelethez</t>
  </si>
  <si>
    <t>12.. melléklet a ……/2014. (….) önkormányzati rendelethez</t>
  </si>
  <si>
    <t>Berzence Nagyközségi Önkormányzat</t>
  </si>
  <si>
    <t>Berzence, 2014. február  hó   nap</t>
  </si>
  <si>
    <t>Bemutatóterem</t>
  </si>
  <si>
    <t>Berzence Nagyközségi  Önkormányzat 2014. évi adósságot keletkeztető fejlesztési céljai</t>
  </si>
  <si>
    <t>Berzence Nagyközségi Önkormányzat saját bevételeinek részletezése az adósságot keletkeztető ügyletből származó tárgyévi fizetési kötelezettség megállapításához</t>
  </si>
  <si>
    <t xml:space="preserve">   - Költségvetési szervek finanszírozása</t>
  </si>
  <si>
    <t>67100602-15210016</t>
  </si>
  <si>
    <t>Intézmények felújítása</t>
  </si>
  <si>
    <t>O</t>
  </si>
  <si>
    <t>Sportkör Berzence</t>
  </si>
  <si>
    <t>Borostyán Nyugdijasklub</t>
  </si>
  <si>
    <t>Tűzoltó Egyesület</t>
  </si>
  <si>
    <t>Szeretet Temploma Alapítvány</t>
  </si>
  <si>
    <t>Berzencéért Alapítvány</t>
  </si>
  <si>
    <t>Asztalitenisz Egyesület</t>
  </si>
  <si>
    <t>Polgárőrség</t>
  </si>
  <si>
    <t>Mozgáskorlátozottak Egyesülete</t>
  </si>
  <si>
    <t>Arany János Tehetséggondozó</t>
  </si>
</sst>
</file>

<file path=xl/styles.xml><?xml version="1.0" encoding="utf-8"?>
<styleSheet xmlns="http://schemas.openxmlformats.org/spreadsheetml/2006/main">
  <numFmts count="3">
    <numFmt numFmtId="43" formatCode="_-* #,##0.00\ _F_t_-;\-* #,##0.00\ _F_t_-;_-* &quot;-&quot;??\ _F_t_-;_-@_-"/>
    <numFmt numFmtId="164" formatCode="#,###"/>
    <numFmt numFmtId="165" formatCode="_-* #,##0\ _F_t_-;\-* #,##0\ _F_t_-;_-* &quot;-&quot;??\ _F_t_-;_-@_-"/>
  </numFmts>
  <fonts count="47">
    <font>
      <sz val="10"/>
      <name val="Times New Roman CE"/>
      <charset val="238"/>
    </font>
    <font>
      <sz val="10"/>
      <name val="Times New Roman CE"/>
      <charset val="238"/>
    </font>
    <font>
      <sz val="11"/>
      <name val="Times New Roman CE"/>
      <family val="1"/>
      <charset val="238"/>
    </font>
    <font>
      <sz val="12"/>
      <name val="Times New Roman CE"/>
      <family val="1"/>
      <charset val="238"/>
    </font>
    <font>
      <b/>
      <sz val="10"/>
      <name val="Times New Roman CE"/>
      <family val="1"/>
      <charset val="238"/>
    </font>
    <font>
      <b/>
      <sz val="11"/>
      <name val="Times New Roman CE"/>
      <family val="1"/>
      <charset val="238"/>
    </font>
    <font>
      <b/>
      <i/>
      <sz val="10"/>
      <name val="Times New Roman CE"/>
      <family val="1"/>
      <charset val="238"/>
    </font>
    <font>
      <b/>
      <sz val="12"/>
      <name val="Times New Roman CE"/>
      <family val="1"/>
      <charset val="238"/>
    </font>
    <font>
      <b/>
      <sz val="9"/>
      <name val="Times New Roman CE"/>
      <family val="1"/>
      <charset val="238"/>
    </font>
    <font>
      <i/>
      <sz val="10"/>
      <name val="Times New Roman CE"/>
      <family val="1"/>
      <charset val="238"/>
    </font>
    <font>
      <i/>
      <sz val="11"/>
      <name val="Times New Roman CE"/>
      <family val="1"/>
      <charset val="238"/>
    </font>
    <font>
      <b/>
      <i/>
      <sz val="11"/>
      <name val="Times New Roman CE"/>
      <family val="1"/>
      <charset val="238"/>
    </font>
    <font>
      <sz val="12"/>
      <name val="Times New Roman CE"/>
      <charset val="238"/>
    </font>
    <font>
      <u/>
      <sz val="12"/>
      <color indexed="12"/>
      <name val="Times New Roman CE"/>
      <charset val="238"/>
    </font>
    <font>
      <u/>
      <sz val="12"/>
      <color indexed="36"/>
      <name val="Times New Roman CE"/>
      <charset val="238"/>
    </font>
    <font>
      <sz val="10"/>
      <name val="Times New Roman CE"/>
      <family val="1"/>
      <charset val="238"/>
    </font>
    <font>
      <b/>
      <sz val="12"/>
      <name val="Times New Roman"/>
      <family val="1"/>
      <charset val="238"/>
    </font>
    <font>
      <sz val="10"/>
      <name val="Times New Roman CE"/>
      <charset val="238"/>
    </font>
    <font>
      <i/>
      <sz val="10"/>
      <name val="Times New Roman CE"/>
      <charset val="238"/>
    </font>
    <font>
      <sz val="9"/>
      <name val="Times New Roman CE"/>
      <family val="1"/>
      <charset val="238"/>
    </font>
    <font>
      <b/>
      <sz val="8"/>
      <name val="Times New Roman CE"/>
      <family val="1"/>
      <charset val="238"/>
    </font>
    <font>
      <b/>
      <i/>
      <sz val="9"/>
      <name val="Times New Roman CE"/>
      <family val="1"/>
      <charset val="238"/>
    </font>
    <font>
      <sz val="8"/>
      <name val="Times New Roman CE"/>
      <family val="1"/>
      <charset val="238"/>
    </font>
    <font>
      <b/>
      <i/>
      <sz val="8"/>
      <name val="Times New Roman CE"/>
      <family val="1"/>
      <charset val="238"/>
    </font>
    <font>
      <b/>
      <sz val="12"/>
      <name val="Times New Roman CE"/>
      <charset val="238"/>
    </font>
    <font>
      <b/>
      <sz val="12"/>
      <color indexed="10"/>
      <name val="Times New Roman CE"/>
      <charset val="238"/>
    </font>
    <font>
      <b/>
      <sz val="9"/>
      <name val="Times New Roman"/>
      <family val="1"/>
      <charset val="238"/>
    </font>
    <font>
      <sz val="8"/>
      <name val="Times New Roman"/>
      <family val="1"/>
      <charset val="238"/>
    </font>
    <font>
      <b/>
      <sz val="8"/>
      <name val="Times New Roman"/>
      <family val="1"/>
      <charset val="238"/>
    </font>
    <font>
      <b/>
      <sz val="8"/>
      <name val="Times New Roman CE"/>
      <charset val="238"/>
    </font>
    <font>
      <sz val="8"/>
      <name val="Times New Roman CE"/>
      <charset val="238"/>
    </font>
    <font>
      <b/>
      <sz val="9"/>
      <name val="Times New Roman CE"/>
      <charset val="238"/>
    </font>
    <font>
      <b/>
      <sz val="10"/>
      <name val="Times New Roman CE"/>
      <charset val="238"/>
    </font>
    <font>
      <b/>
      <i/>
      <sz val="10"/>
      <name val="Times New Roman CE"/>
      <charset val="238"/>
    </font>
    <font>
      <i/>
      <sz val="8"/>
      <name val="Times New Roman CE"/>
      <charset val="238"/>
    </font>
    <font>
      <b/>
      <sz val="11"/>
      <name val="Times New Roman CE"/>
      <charset val="238"/>
    </font>
    <font>
      <b/>
      <i/>
      <sz val="9"/>
      <name val="Times New Roman CE"/>
      <charset val="238"/>
    </font>
    <font>
      <b/>
      <sz val="14"/>
      <name val="Times New Roman CE"/>
      <charset val="238"/>
    </font>
    <font>
      <sz val="9"/>
      <name val="Times New Roman CE"/>
      <charset val="238"/>
    </font>
    <font>
      <b/>
      <sz val="9"/>
      <color indexed="8"/>
      <name val="Times New Roman"/>
      <family val="1"/>
      <charset val="238"/>
    </font>
    <font>
      <sz val="9"/>
      <name val="Times New Roman"/>
      <family val="1"/>
      <charset val="238"/>
    </font>
    <font>
      <b/>
      <i/>
      <sz val="12"/>
      <name val="Times New Roman CE"/>
      <family val="1"/>
      <charset val="238"/>
    </font>
    <font>
      <sz val="11"/>
      <name val="Times New Roman CE"/>
      <charset val="238"/>
    </font>
    <font>
      <sz val="9"/>
      <color indexed="17"/>
      <name val="Times New Roman CE"/>
      <charset val="238"/>
    </font>
    <font>
      <sz val="10"/>
      <color indexed="17"/>
      <name val="Times New Roman CE"/>
      <charset val="238"/>
    </font>
    <font>
      <sz val="10"/>
      <name val="Times New Roman CE"/>
      <charset val="238"/>
    </font>
    <font>
      <b/>
      <sz val="14"/>
      <color rgb="FFFF0000"/>
      <name val="Times New Roman CE"/>
      <charset val="238"/>
    </font>
  </fonts>
  <fills count="5">
    <fill>
      <patternFill patternType="none"/>
    </fill>
    <fill>
      <patternFill patternType="gray125"/>
    </fill>
    <fill>
      <patternFill patternType="lightHorizontal"/>
    </fill>
    <fill>
      <patternFill patternType="darkHorizontal"/>
    </fill>
    <fill>
      <patternFill patternType="solid">
        <fgColor indexed="65"/>
        <bgColor indexed="64"/>
      </patternFill>
    </fill>
  </fills>
  <borders count="7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2" fillId="0" borderId="0"/>
    <xf numFmtId="0" fontId="12" fillId="0" borderId="0"/>
  </cellStyleXfs>
  <cellXfs count="643">
    <xf numFmtId="0" fontId="0" fillId="0" borderId="0" xfId="0"/>
    <xf numFmtId="0" fontId="15" fillId="0" borderId="0" xfId="4" applyFont="1" applyFill="1"/>
    <xf numFmtId="164" fontId="3" fillId="0" borderId="0" xfId="0" applyNumberFormat="1" applyFont="1" applyFill="1" applyAlignment="1">
      <alignment vertical="center" wrapText="1"/>
    </xf>
    <xf numFmtId="0" fontId="0" fillId="0" borderId="0" xfId="0" applyFill="1" applyAlignment="1">
      <alignment vertical="center" wrapText="1"/>
    </xf>
    <xf numFmtId="0" fontId="6" fillId="0" borderId="0" xfId="0" applyFont="1" applyFill="1" applyAlignment="1">
      <alignment horizontal="right"/>
    </xf>
    <xf numFmtId="0" fontId="7" fillId="0" borderId="0" xfId="4" applyFont="1" applyFill="1" applyBorder="1" applyAlignment="1" applyProtection="1">
      <alignment horizontal="center" vertical="center" wrapText="1"/>
    </xf>
    <xf numFmtId="0" fontId="7" fillId="0" borderId="0" xfId="4" applyFont="1" applyFill="1" applyBorder="1" applyAlignment="1" applyProtection="1">
      <alignment vertical="center" wrapText="1"/>
    </xf>
    <xf numFmtId="0" fontId="22" fillId="0" borderId="1" xfId="4" applyFont="1" applyFill="1" applyBorder="1" applyAlignment="1" applyProtection="1">
      <alignment horizontal="left" vertical="center" wrapText="1" indent="1"/>
    </xf>
    <xf numFmtId="0" fontId="22" fillId="0" borderId="2" xfId="4" applyFont="1" applyFill="1" applyBorder="1" applyAlignment="1" applyProtection="1">
      <alignment horizontal="left" vertical="center" wrapText="1" indent="1"/>
    </xf>
    <xf numFmtId="0" fontId="22" fillId="0" borderId="3" xfId="4" applyFont="1" applyFill="1" applyBorder="1" applyAlignment="1" applyProtection="1">
      <alignment horizontal="left" vertical="center" wrapText="1" indent="1"/>
    </xf>
    <xf numFmtId="0" fontId="22" fillId="0" borderId="4" xfId="4" applyFont="1" applyFill="1" applyBorder="1" applyAlignment="1" applyProtection="1">
      <alignment horizontal="left" vertical="center" wrapText="1" indent="1"/>
    </xf>
    <xf numFmtId="0" fontId="22" fillId="0" borderId="5" xfId="4" applyFont="1" applyFill="1" applyBorder="1" applyAlignment="1" applyProtection="1">
      <alignment horizontal="left" vertical="center" wrapText="1" indent="1"/>
    </xf>
    <xf numFmtId="0" fontId="22" fillId="0" borderId="6" xfId="4" applyFont="1" applyFill="1" applyBorder="1" applyAlignment="1" applyProtection="1">
      <alignment horizontal="left" vertical="center" wrapText="1" indent="1"/>
    </xf>
    <xf numFmtId="49" fontId="22" fillId="0" borderId="7" xfId="4" applyNumberFormat="1" applyFont="1" applyFill="1" applyBorder="1" applyAlignment="1" applyProtection="1">
      <alignment horizontal="left" vertical="center" wrapText="1" indent="1"/>
    </xf>
    <xf numFmtId="49" fontId="22" fillId="0" borderId="8" xfId="4" applyNumberFormat="1" applyFont="1" applyFill="1" applyBorder="1" applyAlignment="1" applyProtection="1">
      <alignment horizontal="left" vertical="center" wrapText="1" indent="1"/>
    </xf>
    <xf numFmtId="49" fontId="22" fillId="0" borderId="9" xfId="4" applyNumberFormat="1" applyFont="1" applyFill="1" applyBorder="1" applyAlignment="1" applyProtection="1">
      <alignment horizontal="left" vertical="center" wrapText="1" indent="1"/>
    </xf>
    <xf numFmtId="49" fontId="22" fillId="0" borderId="10" xfId="4" applyNumberFormat="1" applyFont="1" applyFill="1" applyBorder="1" applyAlignment="1" applyProtection="1">
      <alignment horizontal="left" vertical="center" wrapText="1" indent="1"/>
    </xf>
    <xf numFmtId="49" fontId="22" fillId="0" borderId="11" xfId="4" applyNumberFormat="1" applyFont="1" applyFill="1" applyBorder="1" applyAlignment="1" applyProtection="1">
      <alignment horizontal="left" vertical="center" wrapText="1" indent="1"/>
    </xf>
    <xf numFmtId="49" fontId="22" fillId="0" borderId="12" xfId="4" applyNumberFormat="1" applyFont="1" applyFill="1" applyBorder="1" applyAlignment="1" applyProtection="1">
      <alignment horizontal="left" vertical="center" wrapText="1" indent="1"/>
    </xf>
    <xf numFmtId="0" fontId="22" fillId="0" borderId="0" xfId="4" applyFont="1" applyFill="1" applyBorder="1" applyAlignment="1" applyProtection="1">
      <alignment horizontal="left" vertical="center" wrapText="1" indent="1"/>
    </xf>
    <xf numFmtId="0" fontId="20" fillId="0" borderId="13" xfId="4" applyFont="1" applyFill="1" applyBorder="1" applyAlignment="1" applyProtection="1">
      <alignment horizontal="left" vertical="center" wrapText="1" indent="1"/>
    </xf>
    <xf numFmtId="0" fontId="20" fillId="0" borderId="14" xfId="4" applyFont="1" applyFill="1" applyBorder="1" applyAlignment="1" applyProtection="1">
      <alignment horizontal="left" vertical="center" wrapText="1" indent="1"/>
    </xf>
    <xf numFmtId="0" fontId="20" fillId="0" borderId="15" xfId="4" applyFont="1" applyFill="1" applyBorder="1" applyAlignment="1" applyProtection="1">
      <alignment horizontal="left" vertical="center" wrapText="1" indent="1"/>
    </xf>
    <xf numFmtId="0" fontId="8" fillId="0" borderId="13" xfId="4" applyFont="1" applyFill="1" applyBorder="1" applyAlignment="1" applyProtection="1">
      <alignment horizontal="center" vertical="center" wrapText="1"/>
    </xf>
    <xf numFmtId="0" fontId="8" fillId="0" borderId="14" xfId="4" applyFont="1" applyFill="1" applyBorder="1" applyAlignment="1" applyProtection="1">
      <alignment horizontal="center" vertical="center" wrapText="1"/>
    </xf>
    <xf numFmtId="164" fontId="22" fillId="0" borderId="16" xfId="0" applyNumberFormat="1" applyFont="1" applyFill="1" applyBorder="1" applyAlignment="1" applyProtection="1">
      <alignment vertical="center" wrapText="1"/>
      <protection locked="0"/>
    </xf>
    <xf numFmtId="164" fontId="22" fillId="0" borderId="17" xfId="0" applyNumberFormat="1" applyFont="1" applyFill="1" applyBorder="1" applyAlignment="1" applyProtection="1">
      <alignment vertical="center" wrapText="1"/>
      <protection locked="0"/>
    </xf>
    <xf numFmtId="164" fontId="22" fillId="0" borderId="18" xfId="0" applyNumberFormat="1" applyFont="1" applyFill="1" applyBorder="1" applyAlignment="1" applyProtection="1">
      <alignment vertical="center" wrapText="1"/>
      <protection locked="0"/>
    </xf>
    <xf numFmtId="164" fontId="22" fillId="0" borderId="2" xfId="0" applyNumberFormat="1" applyFont="1" applyFill="1" applyBorder="1" applyAlignment="1" applyProtection="1">
      <alignment vertical="center" wrapText="1"/>
      <protection locked="0"/>
    </xf>
    <xf numFmtId="164" fontId="22" fillId="0" borderId="6" xfId="0" applyNumberFormat="1" applyFont="1" applyFill="1" applyBorder="1" applyAlignment="1" applyProtection="1">
      <alignment vertical="center" wrapText="1"/>
      <protection locked="0"/>
    </xf>
    <xf numFmtId="0" fontId="20" fillId="0" borderId="14" xfId="4" applyFont="1" applyFill="1" applyBorder="1" applyAlignment="1" applyProtection="1">
      <alignment vertical="center" wrapText="1"/>
    </xf>
    <xf numFmtId="0" fontId="20" fillId="0" borderId="19" xfId="4" applyFont="1" applyFill="1" applyBorder="1" applyAlignment="1" applyProtection="1">
      <alignment vertical="center" wrapText="1"/>
    </xf>
    <xf numFmtId="0" fontId="30" fillId="0" borderId="4" xfId="0" applyFont="1" applyBorder="1" applyAlignment="1" applyProtection="1">
      <alignment horizontal="left" vertical="center" indent="1"/>
      <protection locked="0"/>
    </xf>
    <xf numFmtId="3" fontId="30" fillId="0" borderId="20" xfId="0" applyNumberFormat="1" applyFont="1" applyBorder="1" applyAlignment="1" applyProtection="1">
      <alignment horizontal="right" vertical="center" indent="1"/>
      <protection locked="0"/>
    </xf>
    <xf numFmtId="0" fontId="30" fillId="0" borderId="2" xfId="0" applyFont="1" applyBorder="1" applyAlignment="1" applyProtection="1">
      <alignment horizontal="left" vertical="center" indent="1"/>
      <protection locked="0"/>
    </xf>
    <xf numFmtId="3" fontId="30" fillId="0" borderId="16" xfId="0" applyNumberFormat="1" applyFont="1" applyBorder="1" applyAlignment="1" applyProtection="1">
      <alignment horizontal="right" vertical="center" indent="1"/>
      <protection locked="0"/>
    </xf>
    <xf numFmtId="0" fontId="30" fillId="0" borderId="6" xfId="0" applyFont="1" applyBorder="1" applyAlignment="1" applyProtection="1">
      <alignment horizontal="left" vertical="center" indent="1"/>
      <protection locked="0"/>
    </xf>
    <xf numFmtId="0" fontId="20" fillId="0" borderId="13" xfId="4" applyFont="1" applyFill="1" applyBorder="1" applyAlignment="1" applyProtection="1">
      <alignment horizontal="center" vertical="center" wrapText="1"/>
    </xf>
    <xf numFmtId="0" fontId="20" fillId="0" borderId="14" xfId="4" applyFont="1" applyFill="1" applyBorder="1" applyAlignment="1" applyProtection="1">
      <alignment horizontal="center" vertical="center" wrapText="1"/>
    </xf>
    <xf numFmtId="0" fontId="20" fillId="0" borderId="21" xfId="4" applyFont="1" applyFill="1" applyBorder="1" applyAlignment="1" applyProtection="1">
      <alignment horizontal="center" vertical="center" wrapText="1"/>
    </xf>
    <xf numFmtId="0" fontId="20" fillId="0" borderId="13" xfId="0" applyFont="1" applyFill="1" applyBorder="1" applyAlignment="1">
      <alignment horizontal="center" vertical="center" wrapText="1"/>
    </xf>
    <xf numFmtId="0" fontId="29" fillId="0" borderId="13" xfId="0" applyFont="1" applyFill="1" applyBorder="1" applyAlignment="1">
      <alignment horizontal="center" vertical="center" wrapText="1"/>
    </xf>
    <xf numFmtId="0" fontId="8" fillId="0" borderId="14" xfId="5" applyFont="1" applyFill="1" applyBorder="1" applyAlignment="1" applyProtection="1">
      <alignment horizontal="left" vertical="center" indent="1"/>
    </xf>
    <xf numFmtId="0" fontId="12" fillId="0" borderId="0" xfId="4" applyFill="1"/>
    <xf numFmtId="0" fontId="8" fillId="0" borderId="21" xfId="4" applyFont="1" applyFill="1" applyBorder="1" applyAlignment="1" applyProtection="1">
      <alignment horizontal="center" vertical="center" wrapText="1"/>
    </xf>
    <xf numFmtId="0" fontId="22" fillId="0" borderId="0" xfId="4" applyFont="1" applyFill="1"/>
    <xf numFmtId="0" fontId="25" fillId="0" borderId="0" xfId="4" applyFont="1" applyFill="1"/>
    <xf numFmtId="164" fontId="0" fillId="0" borderId="0" xfId="0" applyNumberFormat="1" applyFill="1" applyAlignment="1">
      <alignment vertical="center" wrapText="1"/>
    </xf>
    <xf numFmtId="164" fontId="0" fillId="0" borderId="0" xfId="0" applyNumberFormat="1" applyFill="1" applyAlignment="1">
      <alignment horizontal="center" vertical="center" wrapText="1"/>
    </xf>
    <xf numFmtId="164" fontId="6" fillId="0" borderId="0" xfId="0" applyNumberFormat="1" applyFont="1" applyFill="1" applyAlignment="1">
      <alignment horizontal="right" vertical="center"/>
    </xf>
    <xf numFmtId="164" fontId="4" fillId="0" borderId="0" xfId="0" applyNumberFormat="1" applyFont="1" applyFill="1" applyAlignment="1">
      <alignment horizontal="center" vertical="center" wrapText="1"/>
    </xf>
    <xf numFmtId="164" fontId="22" fillId="0" borderId="8" xfId="0" applyNumberFormat="1" applyFont="1" applyFill="1" applyBorder="1" applyAlignment="1" applyProtection="1">
      <alignment horizontal="left" vertical="center" wrapText="1" indent="1"/>
      <protection locked="0"/>
    </xf>
    <xf numFmtId="0" fontId="0" fillId="0" borderId="0" xfId="0" applyFill="1"/>
    <xf numFmtId="0" fontId="0" fillId="0" borderId="0" xfId="0" applyFill="1" applyAlignment="1"/>
    <xf numFmtId="0" fontId="0" fillId="0" borderId="0" xfId="0" applyFill="1" applyAlignment="1" applyProtection="1">
      <alignment vertical="center"/>
    </xf>
    <xf numFmtId="164" fontId="6" fillId="0" borderId="0" xfId="0" applyNumberFormat="1" applyFont="1" applyFill="1" applyAlignment="1" applyProtection="1">
      <alignment horizontal="right" wrapText="1"/>
    </xf>
    <xf numFmtId="164" fontId="8" fillId="0" borderId="21" xfId="0" applyNumberFormat="1" applyFont="1" applyFill="1" applyBorder="1" applyAlignment="1" applyProtection="1">
      <alignment horizontal="center" vertical="center" wrapText="1"/>
    </xf>
    <xf numFmtId="164" fontId="20" fillId="0" borderId="22" xfId="0" applyNumberFormat="1" applyFont="1" applyFill="1" applyBorder="1" applyAlignment="1" applyProtection="1">
      <alignment horizontal="center" vertical="center" wrapText="1"/>
    </xf>
    <xf numFmtId="164" fontId="20" fillId="0" borderId="23" xfId="0" applyNumberFormat="1" applyFont="1" applyFill="1" applyBorder="1" applyAlignment="1" applyProtection="1">
      <alignment horizontal="center" vertical="center" wrapText="1"/>
    </xf>
    <xf numFmtId="164" fontId="20" fillId="0" borderId="24" xfId="0" applyNumberFormat="1" applyFont="1" applyFill="1" applyBorder="1" applyAlignment="1" applyProtection="1">
      <alignment horizontal="center" vertical="center" wrapText="1"/>
    </xf>
    <xf numFmtId="164" fontId="0" fillId="0" borderId="0" xfId="0" applyNumberFormat="1" applyFill="1" applyAlignment="1" applyProtection="1">
      <alignment vertical="center" wrapText="1"/>
    </xf>
    <xf numFmtId="164" fontId="22" fillId="0" borderId="16" xfId="0" applyNumberFormat="1" applyFont="1" applyFill="1" applyBorder="1" applyAlignment="1" applyProtection="1">
      <alignment vertical="center" wrapText="1"/>
    </xf>
    <xf numFmtId="164" fontId="22" fillId="0" borderId="10" xfId="0" applyNumberFormat="1" applyFont="1" applyFill="1" applyBorder="1" applyAlignment="1" applyProtection="1">
      <alignment horizontal="left" vertical="center" wrapText="1" indent="1"/>
      <protection locked="0"/>
    </xf>
    <xf numFmtId="164" fontId="22" fillId="0" borderId="18" xfId="0" applyNumberFormat="1" applyFont="1" applyFill="1" applyBorder="1" applyAlignment="1" applyProtection="1">
      <alignment vertical="center" wrapText="1"/>
    </xf>
    <xf numFmtId="164" fontId="20" fillId="0" borderId="14" xfId="0" applyNumberFormat="1" applyFont="1" applyFill="1" applyBorder="1" applyAlignment="1" applyProtection="1">
      <alignment vertical="center" wrapText="1"/>
    </xf>
    <xf numFmtId="164" fontId="20" fillId="0" borderId="21" xfId="0" applyNumberFormat="1" applyFont="1" applyFill="1" applyBorder="1" applyAlignment="1" applyProtection="1">
      <alignment vertical="center" wrapText="1"/>
    </xf>
    <xf numFmtId="164" fontId="4" fillId="0" borderId="0" xfId="0" applyNumberFormat="1" applyFont="1" applyFill="1" applyAlignment="1">
      <alignment vertical="center" wrapText="1"/>
    </xf>
    <xf numFmtId="164" fontId="19" fillId="0" borderId="8" xfId="0" applyNumberFormat="1" applyFont="1" applyFill="1" applyBorder="1" applyAlignment="1" applyProtection="1">
      <alignment horizontal="left" vertical="center" wrapText="1" indent="1"/>
      <protection locked="0"/>
    </xf>
    <xf numFmtId="164" fontId="19" fillId="0" borderId="2" xfId="0" applyNumberFormat="1" applyFont="1" applyFill="1" applyBorder="1" applyAlignment="1" applyProtection="1">
      <alignment vertical="center" wrapText="1"/>
      <protection locked="0"/>
    </xf>
    <xf numFmtId="164" fontId="19" fillId="0" borderId="16" xfId="0" applyNumberFormat="1" applyFont="1" applyFill="1" applyBorder="1" applyAlignment="1" applyProtection="1">
      <alignment vertical="center" wrapText="1"/>
    </xf>
    <xf numFmtId="164" fontId="19" fillId="0" borderId="10" xfId="0" applyNumberFormat="1" applyFont="1" applyFill="1" applyBorder="1" applyAlignment="1" applyProtection="1">
      <alignment horizontal="left" vertical="center" wrapText="1" indent="1"/>
      <protection locked="0"/>
    </xf>
    <xf numFmtId="164" fontId="19" fillId="0" borderId="6" xfId="0" applyNumberFormat="1" applyFont="1" applyFill="1" applyBorder="1" applyAlignment="1" applyProtection="1">
      <alignment vertical="center" wrapText="1"/>
      <protection locked="0"/>
    </xf>
    <xf numFmtId="164" fontId="19" fillId="0" borderId="18" xfId="0" applyNumberFormat="1" applyFont="1" applyFill="1" applyBorder="1" applyAlignment="1" applyProtection="1">
      <alignment vertical="center" wrapText="1"/>
    </xf>
    <xf numFmtId="164" fontId="8" fillId="0" borderId="21" xfId="0" applyNumberFormat="1" applyFont="1" applyFill="1" applyBorder="1" applyAlignment="1" applyProtection="1">
      <alignment vertical="center" wrapText="1"/>
    </xf>
    <xf numFmtId="0" fontId="7" fillId="0" borderId="0" xfId="0" applyFont="1" applyFill="1" applyAlignment="1">
      <alignment horizontal="center" vertical="center" wrapText="1"/>
    </xf>
    <xf numFmtId="164" fontId="22" fillId="0" borderId="25" xfId="0" applyNumberFormat="1" applyFont="1" applyFill="1" applyBorder="1" applyAlignment="1" applyProtection="1">
      <alignment vertical="center" wrapText="1"/>
    </xf>
    <xf numFmtId="164" fontId="22" fillId="0" borderId="13" xfId="0" applyNumberFormat="1" applyFont="1" applyFill="1" applyBorder="1" applyAlignment="1" applyProtection="1">
      <alignment vertical="center" wrapText="1"/>
    </xf>
    <xf numFmtId="164" fontId="22" fillId="0" borderId="14" xfId="0" applyNumberFormat="1" applyFont="1" applyFill="1" applyBorder="1" applyAlignment="1" applyProtection="1">
      <alignment vertical="center" wrapText="1"/>
    </xf>
    <xf numFmtId="164" fontId="22" fillId="0" borderId="21" xfId="0" applyNumberFormat="1" applyFont="1" applyFill="1" applyBorder="1" applyAlignment="1" applyProtection="1">
      <alignment vertical="center" wrapText="1"/>
    </xf>
    <xf numFmtId="164" fontId="22" fillId="0" borderId="26" xfId="0" applyNumberFormat="1" applyFont="1" applyFill="1" applyBorder="1" applyAlignment="1" applyProtection="1">
      <alignment horizontal="left" vertical="center" wrapText="1" indent="1"/>
      <protection locked="0"/>
    </xf>
    <xf numFmtId="164" fontId="22" fillId="0" borderId="26" xfId="0" applyNumberFormat="1" applyFont="1" applyFill="1" applyBorder="1" applyAlignment="1" applyProtection="1">
      <alignment vertical="center" wrapText="1"/>
      <protection locked="0"/>
    </xf>
    <xf numFmtId="164" fontId="22" fillId="0" borderId="8" xfId="0" applyNumberFormat="1" applyFont="1" applyFill="1" applyBorder="1" applyAlignment="1" applyProtection="1">
      <alignment vertical="center" wrapText="1"/>
      <protection locked="0"/>
    </xf>
    <xf numFmtId="164" fontId="22" fillId="0" borderId="27" xfId="0" applyNumberFormat="1" applyFont="1" applyFill="1" applyBorder="1" applyAlignment="1" applyProtection="1">
      <alignment horizontal="left" vertical="center" wrapText="1" indent="1"/>
      <protection locked="0"/>
    </xf>
    <xf numFmtId="164" fontId="22" fillId="0" borderId="27" xfId="0" applyNumberFormat="1" applyFont="1" applyFill="1" applyBorder="1" applyAlignment="1" applyProtection="1">
      <alignment vertical="center" wrapText="1"/>
      <protection locked="0"/>
    </xf>
    <xf numFmtId="164" fontId="22" fillId="0" borderId="10" xfId="0" applyNumberFormat="1" applyFont="1" applyFill="1" applyBorder="1" applyAlignment="1" applyProtection="1">
      <alignment vertical="center" wrapText="1"/>
      <protection locked="0"/>
    </xf>
    <xf numFmtId="164" fontId="22" fillId="0" borderId="28" xfId="0" applyNumberFormat="1" applyFont="1" applyFill="1" applyBorder="1" applyAlignment="1" applyProtection="1">
      <alignment horizontal="left" vertical="center" wrapText="1" indent="1"/>
      <protection locked="0"/>
    </xf>
    <xf numFmtId="164" fontId="22" fillId="0" borderId="29" xfId="0" applyNumberFormat="1" applyFont="1" applyFill="1" applyBorder="1" applyAlignment="1" applyProtection="1">
      <alignment vertical="center" wrapText="1"/>
      <protection locked="0"/>
    </xf>
    <xf numFmtId="164" fontId="22" fillId="0" borderId="7" xfId="0" applyNumberFormat="1" applyFont="1" applyFill="1" applyBorder="1" applyAlignment="1" applyProtection="1">
      <alignment vertical="center" wrapText="1"/>
      <protection locked="0"/>
    </xf>
    <xf numFmtId="164" fontId="22" fillId="0" borderId="1" xfId="0" applyNumberFormat="1" applyFont="1" applyFill="1" applyBorder="1" applyAlignment="1" applyProtection="1">
      <alignment vertical="center" wrapText="1"/>
      <protection locked="0"/>
    </xf>
    <xf numFmtId="164" fontId="10" fillId="0" borderId="0" xfId="0" applyNumberFormat="1" applyFont="1" applyFill="1" applyAlignment="1">
      <alignment horizontal="center" vertical="center" wrapText="1"/>
    </xf>
    <xf numFmtId="164" fontId="10" fillId="0" borderId="0" xfId="0" applyNumberFormat="1" applyFont="1" applyFill="1" applyAlignment="1">
      <alignment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164" fontId="30" fillId="0" borderId="30" xfId="0" applyNumberFormat="1" applyFont="1" applyFill="1" applyBorder="1" applyAlignment="1" applyProtection="1">
      <alignment horizontal="right" vertical="center" wrapText="1" indent="1"/>
      <protection locked="0"/>
    </xf>
    <xf numFmtId="0" fontId="30" fillId="0" borderId="8" xfId="0" applyFont="1" applyFill="1" applyBorder="1" applyAlignment="1">
      <alignment horizontal="center" vertical="center" wrapText="1"/>
    </xf>
    <xf numFmtId="164" fontId="30" fillId="0" borderId="2" xfId="0" applyNumberFormat="1" applyFont="1" applyFill="1" applyBorder="1" applyAlignment="1" applyProtection="1">
      <alignment horizontal="right" vertical="center" wrapText="1" indent="1"/>
      <protection locked="0"/>
    </xf>
    <xf numFmtId="164" fontId="30" fillId="0" borderId="16" xfId="0" applyNumberFormat="1" applyFont="1" applyFill="1" applyBorder="1" applyAlignment="1" applyProtection="1">
      <alignment horizontal="right" vertical="center" wrapText="1" indent="1"/>
      <protection locked="0"/>
    </xf>
    <xf numFmtId="0" fontId="30" fillId="0" borderId="2" xfId="0" applyFont="1" applyFill="1" applyBorder="1" applyAlignment="1" applyProtection="1">
      <alignment vertical="center" wrapText="1"/>
      <protection locked="0"/>
    </xf>
    <xf numFmtId="0" fontId="30" fillId="0" borderId="31" xfId="0" applyFont="1" applyFill="1" applyBorder="1" applyAlignment="1" applyProtection="1">
      <alignment vertical="center" wrapText="1"/>
      <protection locked="0"/>
    </xf>
    <xf numFmtId="164" fontId="30" fillId="0" borderId="31" xfId="0" applyNumberFormat="1" applyFont="1" applyFill="1" applyBorder="1" applyAlignment="1" applyProtection="1">
      <alignment horizontal="right" vertical="center" wrapText="1" indent="1"/>
      <protection locked="0"/>
    </xf>
    <xf numFmtId="164" fontId="30" fillId="0" borderId="32" xfId="0" applyNumberFormat="1" applyFont="1" applyFill="1" applyBorder="1" applyAlignment="1" applyProtection="1">
      <alignment horizontal="right" vertical="center" wrapText="1" indent="1"/>
      <protection locked="0"/>
    </xf>
    <xf numFmtId="0" fontId="0" fillId="0" borderId="0" xfId="0" applyFill="1" applyAlignment="1">
      <alignment horizontal="right" vertical="center" wrapText="1"/>
    </xf>
    <xf numFmtId="0" fontId="0" fillId="0" borderId="0" xfId="0" applyFill="1" applyAlignment="1">
      <alignment horizontal="center" vertical="center" wrapText="1"/>
    </xf>
    <xf numFmtId="3" fontId="30" fillId="0" borderId="16" xfId="0" applyNumberFormat="1" applyFont="1" applyFill="1" applyBorder="1" applyAlignment="1" applyProtection="1">
      <alignment horizontal="right" vertical="center" indent="1"/>
      <protection locked="0"/>
    </xf>
    <xf numFmtId="3" fontId="30" fillId="0" borderId="18" xfId="0" applyNumberFormat="1" applyFont="1" applyFill="1" applyBorder="1" applyAlignment="1" applyProtection="1">
      <alignment horizontal="right" vertical="center" indent="1"/>
      <protection locked="0"/>
    </xf>
    <xf numFmtId="0" fontId="24" fillId="0" borderId="0" xfId="0" applyFont="1" applyFill="1"/>
    <xf numFmtId="3" fontId="30" fillId="0" borderId="4" xfId="0" applyNumberFormat="1" applyFont="1" applyFill="1" applyBorder="1" applyAlignment="1" applyProtection="1">
      <alignment vertical="center"/>
      <protection locked="0"/>
    </xf>
    <xf numFmtId="3" fontId="34" fillId="0" borderId="2" xfId="0" applyNumberFormat="1" applyFont="1" applyFill="1" applyBorder="1" applyAlignment="1" applyProtection="1">
      <alignment vertical="center"/>
      <protection locked="0"/>
    </xf>
    <xf numFmtId="3" fontId="30" fillId="0" borderId="2" xfId="0" applyNumberFormat="1" applyFont="1" applyFill="1" applyBorder="1" applyAlignment="1" applyProtection="1">
      <alignment vertical="center"/>
      <protection locked="0"/>
    </xf>
    <xf numFmtId="49" fontId="30" fillId="0" borderId="10" xfId="0" applyNumberFormat="1" applyFont="1" applyFill="1" applyBorder="1" applyAlignment="1" applyProtection="1">
      <alignment vertical="center"/>
      <protection locked="0"/>
    </xf>
    <xf numFmtId="3" fontId="30" fillId="0" borderId="6" xfId="0" applyNumberFormat="1" applyFont="1" applyFill="1" applyBorder="1" applyAlignment="1" applyProtection="1">
      <alignment vertical="center"/>
      <protection locked="0"/>
    </xf>
    <xf numFmtId="49" fontId="30" fillId="0" borderId="8" xfId="0" applyNumberFormat="1" applyFont="1" applyFill="1" applyBorder="1" applyAlignment="1" applyProtection="1">
      <alignment vertical="center"/>
      <protection locked="0"/>
    </xf>
    <xf numFmtId="0" fontId="7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10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9" fillId="0" borderId="0" xfId="0" applyFont="1" applyFill="1" applyAlignment="1">
      <alignment vertical="center" wrapText="1"/>
    </xf>
    <xf numFmtId="0" fontId="31" fillId="0" borderId="15" xfId="5" applyFont="1" applyFill="1" applyBorder="1" applyAlignment="1" applyProtection="1">
      <alignment horizontal="center" vertical="center" wrapText="1"/>
    </xf>
    <xf numFmtId="0" fontId="31" fillId="0" borderId="19" xfId="5" applyFont="1" applyFill="1" applyBorder="1" applyAlignment="1" applyProtection="1">
      <alignment horizontal="center" vertical="center"/>
    </xf>
    <xf numFmtId="0" fontId="31" fillId="0" borderId="33" xfId="5" applyFont="1" applyFill="1" applyBorder="1" applyAlignment="1" applyProtection="1">
      <alignment horizontal="center" vertical="center"/>
    </xf>
    <xf numFmtId="0" fontId="12" fillId="0" borderId="0" xfId="5" applyFill="1" applyProtection="1"/>
    <xf numFmtId="0" fontId="22" fillId="0" borderId="13" xfId="5" applyFont="1" applyFill="1" applyBorder="1" applyAlignment="1" applyProtection="1">
      <alignment horizontal="left" vertical="center" indent="1"/>
    </xf>
    <xf numFmtId="0" fontId="12" fillId="0" borderId="0" xfId="5" applyFill="1" applyAlignment="1" applyProtection="1">
      <alignment vertical="center"/>
    </xf>
    <xf numFmtId="0" fontId="22" fillId="0" borderId="7" xfId="5" applyFont="1" applyFill="1" applyBorder="1" applyAlignment="1" applyProtection="1">
      <alignment horizontal="left" vertical="center" indent="1"/>
    </xf>
    <xf numFmtId="164" fontId="22" fillId="0" borderId="1" xfId="5" applyNumberFormat="1" applyFont="1" applyFill="1" applyBorder="1" applyAlignment="1" applyProtection="1">
      <alignment vertical="center"/>
      <protection locked="0"/>
    </xf>
    <xf numFmtId="164" fontId="22" fillId="0" borderId="17" xfId="5" applyNumberFormat="1" applyFont="1" applyFill="1" applyBorder="1" applyAlignment="1" applyProtection="1">
      <alignment vertical="center"/>
    </xf>
    <xf numFmtId="0" fontId="22" fillId="0" borderId="8" xfId="5" applyFont="1" applyFill="1" applyBorder="1" applyAlignment="1" applyProtection="1">
      <alignment horizontal="left" vertical="center" indent="1"/>
    </xf>
    <xf numFmtId="164" fontId="22" fillId="0" borderId="2" xfId="5" applyNumberFormat="1" applyFont="1" applyFill="1" applyBorder="1" applyAlignment="1" applyProtection="1">
      <alignment vertical="center"/>
      <protection locked="0"/>
    </xf>
    <xf numFmtId="164" fontId="22" fillId="0" borderId="16" xfId="5" applyNumberFormat="1" applyFont="1" applyFill="1" applyBorder="1" applyAlignment="1" applyProtection="1">
      <alignment vertical="center"/>
    </xf>
    <xf numFmtId="0" fontId="12" fillId="0" borderId="0" xfId="5" applyFill="1" applyAlignment="1" applyProtection="1">
      <alignment vertical="center"/>
      <protection locked="0"/>
    </xf>
    <xf numFmtId="164" fontId="22" fillId="0" borderId="3" xfId="5" applyNumberFormat="1" applyFont="1" applyFill="1" applyBorder="1" applyAlignment="1" applyProtection="1">
      <alignment vertical="center"/>
      <protection locked="0"/>
    </xf>
    <xf numFmtId="164" fontId="22" fillId="0" borderId="30" xfId="5" applyNumberFormat="1" applyFont="1" applyFill="1" applyBorder="1" applyAlignment="1" applyProtection="1">
      <alignment vertical="center"/>
    </xf>
    <xf numFmtId="164" fontId="20" fillId="0" borderId="14" xfId="5" applyNumberFormat="1" applyFont="1" applyFill="1" applyBorder="1" applyAlignment="1" applyProtection="1">
      <alignment vertical="center"/>
    </xf>
    <xf numFmtId="164" fontId="20" fillId="0" borderId="21" xfId="5" applyNumberFormat="1" applyFont="1" applyFill="1" applyBorder="1" applyAlignment="1" applyProtection="1">
      <alignment vertical="center"/>
    </xf>
    <xf numFmtId="0" fontId="22" fillId="0" borderId="9" xfId="5" applyFont="1" applyFill="1" applyBorder="1" applyAlignment="1" applyProtection="1">
      <alignment horizontal="left" vertical="center" indent="1"/>
    </xf>
    <xf numFmtId="0" fontId="20" fillId="0" borderId="13" xfId="5" applyFont="1" applyFill="1" applyBorder="1" applyAlignment="1" applyProtection="1">
      <alignment horizontal="left" vertical="center" indent="1"/>
    </xf>
    <xf numFmtId="164" fontId="20" fillId="0" borderId="14" xfId="5" applyNumberFormat="1" applyFont="1" applyFill="1" applyBorder="1" applyProtection="1"/>
    <xf numFmtId="164" fontId="20" fillId="0" borderId="21" xfId="5" applyNumberFormat="1" applyFont="1" applyFill="1" applyBorder="1" applyProtection="1"/>
    <xf numFmtId="0" fontId="12" fillId="0" borderId="0" xfId="5" applyFill="1" applyProtection="1">
      <protection locked="0"/>
    </xf>
    <xf numFmtId="0" fontId="15" fillId="0" borderId="0" xfId="5" applyFont="1" applyFill="1" applyProtection="1"/>
    <xf numFmtId="0" fontId="35" fillId="0" borderId="0" xfId="5" applyFont="1" applyFill="1" applyProtection="1">
      <protection locked="0"/>
    </xf>
    <xf numFmtId="0" fontId="24" fillId="0" borderId="0" xfId="5" applyFont="1" applyFill="1" applyProtection="1">
      <protection locked="0"/>
    </xf>
    <xf numFmtId="164" fontId="20" fillId="2" borderId="14" xfId="0" applyNumberFormat="1" applyFont="1" applyFill="1" applyBorder="1" applyAlignment="1" applyProtection="1">
      <alignment vertical="center" wrapText="1"/>
    </xf>
    <xf numFmtId="164" fontId="8" fillId="2" borderId="14" xfId="0" applyNumberFormat="1" applyFont="1" applyFill="1" applyBorder="1" applyAlignment="1" applyProtection="1">
      <alignment vertical="center" wrapText="1"/>
    </xf>
    <xf numFmtId="164" fontId="15" fillId="2" borderId="34" xfId="0" applyNumberFormat="1" applyFont="1" applyFill="1" applyBorder="1" applyAlignment="1" applyProtection="1">
      <alignment horizontal="left" vertical="center" wrapText="1" indent="2"/>
    </xf>
    <xf numFmtId="3" fontId="4" fillId="0" borderId="21" xfId="0" applyNumberFormat="1" applyFont="1" applyFill="1" applyBorder="1" applyAlignment="1" applyProtection="1">
      <alignment horizontal="right" vertical="center" wrapText="1" indent="1"/>
      <protection locked="0"/>
    </xf>
    <xf numFmtId="164" fontId="22" fillId="0" borderId="9" xfId="0" applyNumberFormat="1" applyFont="1" applyFill="1" applyBorder="1" applyAlignment="1" applyProtection="1">
      <alignment horizontal="left" vertical="center" wrapText="1" indent="1"/>
      <protection locked="0"/>
    </xf>
    <xf numFmtId="0" fontId="30" fillId="0" borderId="3" xfId="0" applyFont="1" applyFill="1" applyBorder="1" applyAlignment="1" applyProtection="1">
      <alignment vertical="center" wrapText="1"/>
      <protection locked="0"/>
    </xf>
    <xf numFmtId="0" fontId="29" fillId="0" borderId="14" xfId="4" applyFont="1" applyFill="1" applyBorder="1" applyAlignment="1" applyProtection="1">
      <alignment horizontal="left" vertical="center" wrapText="1" indent="1"/>
    </xf>
    <xf numFmtId="0" fontId="24" fillId="0" borderId="0" xfId="4" applyFont="1" applyFill="1"/>
    <xf numFmtId="164" fontId="29" fillId="0" borderId="13" xfId="0" applyNumberFormat="1" applyFont="1" applyFill="1" applyBorder="1" applyAlignment="1" applyProtection="1">
      <alignment horizontal="left" vertical="center" wrapText="1" indent="1"/>
    </xf>
    <xf numFmtId="0" fontId="37" fillId="0" borderId="0" xfId="0" applyFont="1"/>
    <xf numFmtId="0" fontId="38" fillId="0" borderId="0" xfId="0" applyFont="1"/>
    <xf numFmtId="0" fontId="38" fillId="0" borderId="0" xfId="0" applyFont="1" applyAlignment="1">
      <alignment horizontal="right" indent="1"/>
    </xf>
    <xf numFmtId="0" fontId="25" fillId="0" borderId="0" xfId="0" applyFont="1" applyAlignment="1">
      <alignment horizontal="center"/>
    </xf>
    <xf numFmtId="0" fontId="29" fillId="0" borderId="14" xfId="4" applyFont="1" applyFill="1" applyBorder="1" applyAlignment="1" applyProtection="1">
      <alignment horizontal="left" vertical="center" wrapText="1"/>
    </xf>
    <xf numFmtId="164" fontId="30" fillId="0" borderId="35" xfId="0" applyNumberFormat="1" applyFont="1" applyFill="1" applyBorder="1" applyAlignment="1" applyProtection="1">
      <alignment horizontal="right" vertical="center" wrapText="1" indent="1"/>
      <protection locked="0"/>
    </xf>
    <xf numFmtId="164" fontId="30" fillId="0" borderId="5" xfId="0" applyNumberFormat="1" applyFont="1" applyFill="1" applyBorder="1" applyAlignment="1" applyProtection="1">
      <alignment horizontal="right" vertical="center" wrapText="1" indent="1"/>
      <protection locked="0"/>
    </xf>
    <xf numFmtId="0" fontId="30" fillId="0" borderId="11" xfId="0" applyFont="1" applyFill="1" applyBorder="1" applyAlignment="1">
      <alignment horizontal="center" vertical="center" wrapText="1"/>
    </xf>
    <xf numFmtId="0" fontId="30" fillId="0" borderId="10" xfId="0" applyFont="1" applyFill="1" applyBorder="1" applyAlignment="1">
      <alignment horizontal="center" vertical="center" wrapText="1"/>
    </xf>
    <xf numFmtId="0" fontId="38" fillId="0" borderId="0" xfId="0" applyFont="1" applyFill="1"/>
    <xf numFmtId="3" fontId="38" fillId="0" borderId="0" xfId="0" applyNumberFormat="1" applyFont="1" applyFill="1" applyAlignment="1">
      <alignment horizontal="right" indent="1"/>
    </xf>
    <xf numFmtId="3" fontId="31" fillId="0" borderId="0" xfId="0" applyNumberFormat="1" applyFont="1" applyFill="1" applyAlignment="1">
      <alignment horizontal="right" indent="1"/>
    </xf>
    <xf numFmtId="0" fontId="38" fillId="0" borderId="0" xfId="0" applyFont="1" applyFill="1" applyAlignment="1">
      <alignment horizontal="right" indent="1"/>
    </xf>
    <xf numFmtId="0" fontId="6" fillId="0" borderId="36" xfId="0" applyFont="1" applyFill="1" applyBorder="1" applyAlignment="1" applyProtection="1">
      <alignment horizontal="right"/>
    </xf>
    <xf numFmtId="164" fontId="36" fillId="0" borderId="36" xfId="4" applyNumberFormat="1" applyFont="1" applyFill="1" applyBorder="1" applyAlignment="1" applyProtection="1">
      <alignment horizontal="left" vertical="center"/>
    </xf>
    <xf numFmtId="0" fontId="30" fillId="0" borderId="23" xfId="4" applyFont="1" applyFill="1" applyBorder="1" applyAlignment="1" applyProtection="1">
      <alignment horizontal="left" vertical="center" wrapText="1" indent="1"/>
    </xf>
    <xf numFmtId="0" fontId="22" fillId="0" borderId="2" xfId="4" applyFont="1" applyFill="1" applyBorder="1" applyAlignment="1" applyProtection="1">
      <alignment horizontal="left" indent="6"/>
    </xf>
    <xf numFmtId="0" fontId="22" fillId="0" borderId="2" xfId="4" applyFont="1" applyFill="1" applyBorder="1" applyAlignment="1" applyProtection="1">
      <alignment horizontal="left" vertical="center" wrapText="1" indent="6"/>
    </xf>
    <xf numFmtId="0" fontId="22" fillId="0" borderId="6" xfId="4" applyFont="1" applyFill="1" applyBorder="1" applyAlignment="1" applyProtection="1">
      <alignment horizontal="left" vertical="center" wrapText="1" indent="6"/>
    </xf>
    <xf numFmtId="0" fontId="22" fillId="0" borderId="31" xfId="4" applyFont="1" applyFill="1" applyBorder="1" applyAlignment="1" applyProtection="1">
      <alignment horizontal="left" vertical="center" wrapText="1" indent="6"/>
    </xf>
    <xf numFmtId="0" fontId="43" fillId="0" borderId="0" xfId="0" applyFont="1" applyFill="1"/>
    <xf numFmtId="0" fontId="44" fillId="0" borderId="0" xfId="0" applyFont="1"/>
    <xf numFmtId="0" fontId="15" fillId="0" borderId="0" xfId="4" applyFont="1" applyFill="1" applyBorder="1"/>
    <xf numFmtId="0" fontId="2" fillId="0" borderId="0" xfId="4" applyFont="1" applyFill="1"/>
    <xf numFmtId="164" fontId="5" fillId="0" borderId="0" xfId="4" applyNumberFormat="1" applyFont="1" applyFill="1" applyBorder="1" applyAlignment="1" applyProtection="1">
      <alignment horizontal="centerContinuous" vertical="center"/>
    </xf>
    <xf numFmtId="0" fontId="15" fillId="0" borderId="8" xfId="4" applyFont="1" applyFill="1" applyBorder="1" applyAlignment="1">
      <alignment horizontal="center" vertical="center"/>
    </xf>
    <xf numFmtId="0" fontId="32" fillId="0" borderId="6" xfId="4" applyFont="1" applyFill="1" applyBorder="1" applyAlignment="1">
      <alignment horizontal="center" vertical="center" wrapText="1"/>
    </xf>
    <xf numFmtId="0" fontId="15" fillId="0" borderId="9" xfId="4" applyFont="1" applyFill="1" applyBorder="1" applyAlignment="1">
      <alignment horizontal="center" vertical="center"/>
    </xf>
    <xf numFmtId="0" fontId="15" fillId="0" borderId="13" xfId="4" applyFont="1" applyFill="1" applyBorder="1" applyAlignment="1">
      <alignment horizontal="center" vertical="center"/>
    </xf>
    <xf numFmtId="0" fontId="15" fillId="0" borderId="14" xfId="4" applyFont="1" applyFill="1" applyBorder="1" applyAlignment="1">
      <alignment horizontal="center" vertical="center"/>
    </xf>
    <xf numFmtId="0" fontId="15" fillId="0" borderId="21" xfId="4" applyFont="1" applyFill="1" applyBorder="1" applyAlignment="1">
      <alignment horizontal="center" vertical="center"/>
    </xf>
    <xf numFmtId="0" fontId="11" fillId="0" borderId="0" xfId="0" applyFont="1" applyFill="1" applyBorder="1" applyAlignment="1" applyProtection="1"/>
    <xf numFmtId="0" fontId="15" fillId="0" borderId="10" xfId="4" applyFont="1" applyFill="1" applyBorder="1" applyAlignment="1">
      <alignment horizontal="center" vertical="center"/>
    </xf>
    <xf numFmtId="0" fontId="32" fillId="0" borderId="14" xfId="4" applyFont="1" applyFill="1" applyBorder="1"/>
    <xf numFmtId="165" fontId="15" fillId="0" borderId="30" xfId="1" applyNumberFormat="1" applyFont="1" applyFill="1" applyBorder="1"/>
    <xf numFmtId="165" fontId="15" fillId="0" borderId="16" xfId="1" applyNumberFormat="1" applyFont="1" applyFill="1" applyBorder="1"/>
    <xf numFmtId="0" fontId="23" fillId="0" borderId="0" xfId="0" applyFont="1" applyFill="1" applyBorder="1" applyAlignment="1" applyProtection="1">
      <alignment horizontal="right"/>
    </xf>
    <xf numFmtId="0" fontId="8" fillId="0" borderId="37" xfId="4" applyFont="1" applyFill="1" applyBorder="1" applyAlignment="1" applyProtection="1">
      <alignment horizontal="center" vertical="center" wrapText="1"/>
    </xf>
    <xf numFmtId="0" fontId="41" fillId="0" borderId="0" xfId="0" applyFont="1" applyFill="1" applyProtection="1"/>
    <xf numFmtId="0" fontId="3" fillId="0" borderId="0" xfId="0" applyFont="1" applyFill="1" applyProtection="1"/>
    <xf numFmtId="0" fontId="3" fillId="0" borderId="0" xfId="0" applyFont="1" applyFill="1" applyProtection="1">
      <protection locked="0"/>
    </xf>
    <xf numFmtId="0" fontId="0" fillId="0" borderId="0" xfId="0" applyFill="1" applyProtection="1">
      <protection locked="0"/>
    </xf>
    <xf numFmtId="0" fontId="42" fillId="0" borderId="0" xfId="0" applyFont="1" applyFill="1"/>
    <xf numFmtId="164" fontId="30" fillId="0" borderId="3" xfId="0" applyNumberFormat="1" applyFont="1" applyFill="1" applyBorder="1" applyAlignment="1" applyProtection="1">
      <alignment vertical="center"/>
      <protection locked="0"/>
    </xf>
    <xf numFmtId="164" fontId="30" fillId="0" borderId="2" xfId="0" applyNumberFormat="1" applyFont="1" applyFill="1" applyBorder="1" applyAlignment="1" applyProtection="1">
      <alignment vertical="center"/>
      <protection locked="0"/>
    </xf>
    <xf numFmtId="164" fontId="30" fillId="0" borderId="6" xfId="0" applyNumberFormat="1" applyFont="1" applyFill="1" applyBorder="1" applyAlignment="1" applyProtection="1">
      <alignment vertical="center"/>
      <protection locked="0"/>
    </xf>
    <xf numFmtId="0" fontId="4" fillId="0" borderId="0" xfId="0" applyFont="1" applyFill="1"/>
    <xf numFmtId="0" fontId="0" fillId="0" borderId="0" xfId="0" applyFill="1" applyBorder="1"/>
    <xf numFmtId="0" fontId="6" fillId="0" borderId="0" xfId="0" applyFont="1" applyFill="1" applyBorder="1" applyAlignment="1">
      <alignment horizontal="center"/>
    </xf>
    <xf numFmtId="0" fontId="15" fillId="0" borderId="3" xfId="4" applyFont="1" applyFill="1" applyBorder="1" applyProtection="1">
      <protection locked="0"/>
    </xf>
    <xf numFmtId="165" fontId="15" fillId="0" borderId="3" xfId="1" applyNumberFormat="1" applyFont="1" applyFill="1" applyBorder="1" applyProtection="1">
      <protection locked="0"/>
    </xf>
    <xf numFmtId="0" fontId="15" fillId="0" borderId="2" xfId="4" applyFont="1" applyFill="1" applyBorder="1" applyProtection="1">
      <protection locked="0"/>
    </xf>
    <xf numFmtId="165" fontId="15" fillId="0" borderId="2" xfId="1" applyNumberFormat="1" applyFont="1" applyFill="1" applyBorder="1" applyProtection="1">
      <protection locked="0"/>
    </xf>
    <xf numFmtId="0" fontId="15" fillId="0" borderId="6" xfId="4" applyFont="1" applyFill="1" applyBorder="1" applyProtection="1">
      <protection locked="0"/>
    </xf>
    <xf numFmtId="165" fontId="15" fillId="0" borderId="6" xfId="1" applyNumberFormat="1" applyFont="1" applyFill="1" applyBorder="1" applyProtection="1">
      <protection locked="0"/>
    </xf>
    <xf numFmtId="0" fontId="29" fillId="0" borderId="11" xfId="4" applyFont="1" applyFill="1" applyBorder="1" applyAlignment="1" applyProtection="1">
      <alignment horizontal="center" vertical="center" wrapText="1"/>
    </xf>
    <xf numFmtId="0" fontId="29" fillId="0" borderId="4" xfId="4" applyFont="1" applyFill="1" applyBorder="1" applyAlignment="1" applyProtection="1">
      <alignment horizontal="center" vertical="center" wrapText="1"/>
    </xf>
    <xf numFmtId="0" fontId="29" fillId="0" borderId="20" xfId="4" applyFont="1" applyFill="1" applyBorder="1" applyAlignment="1" applyProtection="1">
      <alignment horizontal="center" vertical="center" wrapText="1"/>
    </xf>
    <xf numFmtId="0" fontId="30" fillId="0" borderId="13" xfId="4" applyFont="1" applyFill="1" applyBorder="1" applyAlignment="1" applyProtection="1">
      <alignment horizontal="center" vertical="center"/>
    </xf>
    <xf numFmtId="0" fontId="30" fillId="0" borderId="14" xfId="4" applyFont="1" applyFill="1" applyBorder="1" applyAlignment="1" applyProtection="1">
      <alignment horizontal="center" vertical="center"/>
    </xf>
    <xf numFmtId="0" fontId="30" fillId="0" borderId="21" xfId="4" applyFont="1" applyFill="1" applyBorder="1" applyAlignment="1" applyProtection="1">
      <alignment horizontal="center" vertical="center"/>
    </xf>
    <xf numFmtId="0" fontId="30" fillId="0" borderId="11" xfId="4" applyFont="1" applyFill="1" applyBorder="1" applyAlignment="1" applyProtection="1">
      <alignment horizontal="center" vertical="center"/>
    </xf>
    <xf numFmtId="0" fontId="30" fillId="0" borderId="8" xfId="4" applyFont="1" applyFill="1" applyBorder="1" applyAlignment="1" applyProtection="1">
      <alignment horizontal="center" vertical="center"/>
    </xf>
    <xf numFmtId="0" fontId="30" fillId="0" borderId="10" xfId="4" applyFont="1" applyFill="1" applyBorder="1" applyAlignment="1" applyProtection="1">
      <alignment horizontal="center" vertical="center"/>
    </xf>
    <xf numFmtId="165" fontId="29" fillId="0" borderId="21" xfId="1" applyNumberFormat="1" applyFont="1" applyFill="1" applyBorder="1" applyProtection="1"/>
    <xf numFmtId="165" fontId="30" fillId="0" borderId="20" xfId="1" applyNumberFormat="1" applyFont="1" applyFill="1" applyBorder="1" applyProtection="1">
      <protection locked="0"/>
    </xf>
    <xf numFmtId="165" fontId="30" fillId="0" borderId="16" xfId="1" applyNumberFormat="1" applyFont="1" applyFill="1" applyBorder="1" applyProtection="1">
      <protection locked="0"/>
    </xf>
    <xf numFmtId="165" fontId="30" fillId="0" borderId="18" xfId="1" applyNumberFormat="1" applyFont="1" applyFill="1" applyBorder="1" applyProtection="1">
      <protection locked="0"/>
    </xf>
    <xf numFmtId="0" fontId="30" fillId="0" borderId="4" xfId="4" applyFont="1" applyFill="1" applyBorder="1" applyProtection="1">
      <protection locked="0"/>
    </xf>
    <xf numFmtId="0" fontId="30" fillId="0" borderId="2" xfId="4" applyFont="1" applyFill="1" applyBorder="1" applyProtection="1">
      <protection locked="0"/>
    </xf>
    <xf numFmtId="0" fontId="30" fillId="0" borderId="6" xfId="4" applyFont="1" applyFill="1" applyBorder="1" applyProtection="1">
      <protection locked="0"/>
    </xf>
    <xf numFmtId="164" fontId="0" fillId="0" borderId="0" xfId="0" applyNumberFormat="1" applyFill="1" applyAlignment="1" applyProtection="1">
      <alignment horizontal="center" vertical="center" wrapText="1"/>
    </xf>
    <xf numFmtId="164" fontId="8" fillId="0" borderId="13" xfId="0" applyNumberFormat="1" applyFont="1" applyFill="1" applyBorder="1" applyAlignment="1" applyProtection="1">
      <alignment horizontal="center" vertical="center" wrapText="1"/>
    </xf>
    <xf numFmtId="164" fontId="8" fillId="0" borderId="14" xfId="0" applyNumberFormat="1" applyFont="1" applyFill="1" applyBorder="1" applyAlignment="1" applyProtection="1">
      <alignment horizontal="center" vertical="center" wrapText="1"/>
    </xf>
    <xf numFmtId="164" fontId="8" fillId="0" borderId="13" xfId="0" applyNumberFormat="1" applyFont="1" applyFill="1" applyBorder="1" applyAlignment="1" applyProtection="1">
      <alignment horizontal="left" vertical="center" wrapText="1"/>
    </xf>
    <xf numFmtId="164" fontId="8" fillId="0" borderId="14" xfId="0" applyNumberFormat="1" applyFont="1" applyFill="1" applyBorder="1" applyAlignment="1" applyProtection="1">
      <alignment vertical="center" wrapText="1"/>
    </xf>
    <xf numFmtId="0" fontId="8" fillId="0" borderId="13" xfId="0" applyFont="1" applyFill="1" applyBorder="1" applyAlignment="1" applyProtection="1">
      <alignment horizontal="center" vertical="center" wrapText="1"/>
    </xf>
    <xf numFmtId="0" fontId="8" fillId="0" borderId="14" xfId="0" applyFont="1" applyFill="1" applyBorder="1" applyAlignment="1" applyProtection="1">
      <alignment horizontal="center" vertical="center" wrapText="1"/>
    </xf>
    <xf numFmtId="0" fontId="8" fillId="0" borderId="21" xfId="0" applyFont="1" applyFill="1" applyBorder="1" applyAlignment="1" applyProtection="1">
      <alignment horizontal="center" vertical="center" wrapText="1"/>
    </xf>
    <xf numFmtId="0" fontId="20" fillId="0" borderId="13" xfId="0" applyFont="1" applyFill="1" applyBorder="1" applyAlignment="1" applyProtection="1">
      <alignment horizontal="center" vertical="center" wrapText="1"/>
    </xf>
    <xf numFmtId="0" fontId="20" fillId="0" borderId="14" xfId="0" applyFont="1" applyFill="1" applyBorder="1" applyAlignment="1" applyProtection="1">
      <alignment horizontal="center" vertical="center" wrapText="1"/>
    </xf>
    <xf numFmtId="0" fontId="20" fillId="0" borderId="21" xfId="0" applyFont="1" applyFill="1" applyBorder="1" applyAlignment="1" applyProtection="1">
      <alignment horizontal="center" vertical="center" wrapText="1"/>
    </xf>
    <xf numFmtId="0" fontId="27" fillId="0" borderId="35" xfId="0" applyFont="1" applyFill="1" applyBorder="1" applyAlignment="1" applyProtection="1">
      <alignment horizontal="left" vertical="center" wrapText="1" indent="1"/>
    </xf>
    <xf numFmtId="0" fontId="27" fillId="0" borderId="5" xfId="0" applyFont="1" applyFill="1" applyBorder="1" applyAlignment="1" applyProtection="1">
      <alignment horizontal="left" vertical="center" wrapText="1" indent="1"/>
    </xf>
    <xf numFmtId="0" fontId="27" fillId="0" borderId="5" xfId="0" applyFont="1" applyFill="1" applyBorder="1" applyAlignment="1" applyProtection="1">
      <alignment horizontal="left" vertical="center" wrapText="1" indent="8"/>
    </xf>
    <xf numFmtId="0" fontId="30" fillId="0" borderId="3" xfId="0" applyFont="1" applyFill="1" applyBorder="1" applyAlignment="1" applyProtection="1">
      <alignment vertical="center" wrapText="1"/>
    </xf>
    <xf numFmtId="0" fontId="30" fillId="0" borderId="2" xfId="0" applyFont="1" applyFill="1" applyBorder="1" applyAlignment="1" applyProtection="1">
      <alignment vertical="center" wrapText="1"/>
    </xf>
    <xf numFmtId="0" fontId="29" fillId="0" borderId="13" xfId="0" applyFont="1" applyFill="1" applyBorder="1" applyAlignment="1" applyProtection="1">
      <alignment horizontal="center" vertical="center" wrapText="1"/>
    </xf>
    <xf numFmtId="0" fontId="31" fillId="0" borderId="23" xfId="0" applyFont="1" applyFill="1" applyBorder="1" applyAlignment="1" applyProtection="1">
      <alignment vertical="center" wrapText="1"/>
    </xf>
    <xf numFmtId="164" fontId="29" fillId="0" borderId="23" xfId="0" applyNumberFormat="1" applyFont="1" applyFill="1" applyBorder="1" applyAlignment="1" applyProtection="1">
      <alignment vertical="center" wrapText="1"/>
    </xf>
    <xf numFmtId="164" fontId="29" fillId="0" borderId="24" xfId="0" applyNumberFormat="1" applyFont="1" applyFill="1" applyBorder="1" applyAlignment="1" applyProtection="1">
      <alignment vertical="center" wrapText="1"/>
    </xf>
    <xf numFmtId="0" fontId="0" fillId="0" borderId="0" xfId="0" applyProtection="1"/>
    <xf numFmtId="0" fontId="30" fillId="0" borderId="11" xfId="0" applyFont="1" applyBorder="1" applyAlignment="1" applyProtection="1">
      <alignment horizontal="right" vertical="center" indent="1"/>
    </xf>
    <xf numFmtId="0" fontId="30" fillId="0" borderId="8" xfId="0" applyFont="1" applyBorder="1" applyAlignment="1" applyProtection="1">
      <alignment horizontal="right" vertical="center" indent="1"/>
    </xf>
    <xf numFmtId="0" fontId="30" fillId="0" borderId="10" xfId="0" applyFont="1" applyBorder="1" applyAlignment="1" applyProtection="1">
      <alignment horizontal="right" vertical="center" indent="1"/>
    </xf>
    <xf numFmtId="164" fontId="15" fillId="3" borderId="25" xfId="0" applyNumberFormat="1" applyFont="1" applyFill="1" applyBorder="1" applyAlignment="1" applyProtection="1">
      <alignment horizontal="left" vertical="center" wrapText="1" indent="2"/>
    </xf>
    <xf numFmtId="3" fontId="32" fillId="0" borderId="21" xfId="0" applyNumberFormat="1" applyFont="1" applyFill="1" applyBorder="1" applyAlignment="1" applyProtection="1">
      <alignment horizontal="right" vertical="center" indent="1"/>
    </xf>
    <xf numFmtId="0" fontId="0" fillId="0" borderId="0" xfId="0" applyFill="1" applyProtection="1"/>
    <xf numFmtId="0" fontId="24" fillId="0" borderId="0" xfId="0" applyFont="1" applyFill="1" applyProtection="1"/>
    <xf numFmtId="0" fontId="31" fillId="0" borderId="15" xfId="0" applyFont="1" applyFill="1" applyBorder="1" applyAlignment="1" applyProtection="1">
      <alignment vertical="center"/>
    </xf>
    <xf numFmtId="0" fontId="31" fillId="0" borderId="19" xfId="0" applyFont="1" applyFill="1" applyBorder="1" applyAlignment="1" applyProtection="1">
      <alignment horizontal="center" vertical="center"/>
    </xf>
    <xf numFmtId="0" fontId="31" fillId="0" borderId="33" xfId="0" applyFont="1" applyFill="1" applyBorder="1" applyAlignment="1" applyProtection="1">
      <alignment horizontal="center" vertical="center"/>
    </xf>
    <xf numFmtId="49" fontId="30" fillId="0" borderId="11" xfId="0" applyNumberFormat="1" applyFont="1" applyFill="1" applyBorder="1" applyAlignment="1" applyProtection="1">
      <alignment vertical="center"/>
    </xf>
    <xf numFmtId="3" fontId="30" fillId="0" borderId="20" xfId="0" applyNumberFormat="1" applyFont="1" applyFill="1" applyBorder="1" applyAlignment="1" applyProtection="1">
      <alignment vertical="center"/>
    </xf>
    <xf numFmtId="49" fontId="34" fillId="0" borderId="8" xfId="0" quotePrefix="1" applyNumberFormat="1" applyFont="1" applyFill="1" applyBorder="1" applyAlignment="1" applyProtection="1">
      <alignment horizontal="left" vertical="center" indent="1"/>
    </xf>
    <xf numFmtId="3" fontId="34" fillId="0" borderId="16" xfId="0" applyNumberFormat="1" applyFont="1" applyFill="1" applyBorder="1" applyAlignment="1" applyProtection="1">
      <alignment vertical="center"/>
    </xf>
    <xf numFmtId="49" fontId="30" fillId="0" borderId="8" xfId="0" applyNumberFormat="1" applyFont="1" applyFill="1" applyBorder="1" applyAlignment="1" applyProtection="1">
      <alignment vertical="center"/>
    </xf>
    <xf numFmtId="3" fontId="30" fillId="0" borderId="16" xfId="0" applyNumberFormat="1" applyFont="1" applyFill="1" applyBorder="1" applyAlignment="1" applyProtection="1">
      <alignment vertical="center"/>
    </xf>
    <xf numFmtId="49" fontId="31" fillId="0" borderId="13" xfId="0" applyNumberFormat="1" applyFont="1" applyFill="1" applyBorder="1" applyAlignment="1" applyProtection="1">
      <alignment vertical="center"/>
    </xf>
    <xf numFmtId="3" fontId="30" fillId="0" borderId="14" xfId="0" applyNumberFormat="1" applyFont="1" applyFill="1" applyBorder="1" applyAlignment="1" applyProtection="1">
      <alignment vertical="center"/>
    </xf>
    <xf numFmtId="3" fontId="30" fillId="0" borderId="21" xfId="0" applyNumberFormat="1" applyFont="1" applyFill="1" applyBorder="1" applyAlignment="1" applyProtection="1">
      <alignment vertical="center"/>
    </xf>
    <xf numFmtId="49" fontId="30" fillId="0" borderId="8" xfId="0" applyNumberFormat="1" applyFont="1" applyFill="1" applyBorder="1" applyAlignment="1" applyProtection="1">
      <alignment horizontal="left" vertical="center"/>
    </xf>
    <xf numFmtId="164" fontId="3" fillId="0" borderId="0" xfId="0" applyNumberFormat="1" applyFont="1" applyFill="1" applyAlignment="1" applyProtection="1">
      <alignment horizontal="left" vertical="center" wrapText="1"/>
    </xf>
    <xf numFmtId="164" fontId="3" fillId="0" borderId="0" xfId="0" applyNumberFormat="1" applyFont="1" applyFill="1" applyAlignment="1" applyProtection="1">
      <alignment vertical="center" wrapText="1"/>
    </xf>
    <xf numFmtId="0" fontId="8" fillId="0" borderId="38" xfId="0" applyFont="1" applyFill="1" applyBorder="1" applyAlignment="1" applyProtection="1">
      <alignment vertical="center"/>
    </xf>
    <xf numFmtId="0" fontId="8" fillId="0" borderId="0" xfId="0" applyFont="1" applyFill="1" applyAlignment="1" applyProtection="1">
      <alignment vertical="center"/>
    </xf>
    <xf numFmtId="0" fontId="6" fillId="0" borderId="0" xfId="0" applyFont="1" applyFill="1" applyAlignment="1" applyProtection="1">
      <alignment horizontal="right"/>
    </xf>
    <xf numFmtId="0" fontId="8" fillId="0" borderId="19" xfId="0" applyFont="1" applyFill="1" applyBorder="1" applyAlignment="1" applyProtection="1">
      <alignment horizontal="center" vertical="center" wrapText="1"/>
    </xf>
    <xf numFmtId="0" fontId="8" fillId="0" borderId="33" xfId="0" applyFont="1" applyFill="1" applyBorder="1" applyAlignment="1" applyProtection="1">
      <alignment horizontal="center" vertical="center" wrapText="1"/>
    </xf>
    <xf numFmtId="0" fontId="8" fillId="0" borderId="39" xfId="0" applyFont="1" applyFill="1" applyBorder="1" applyAlignment="1" applyProtection="1">
      <alignment horizontal="center" vertical="center" wrapText="1"/>
    </xf>
    <xf numFmtId="0" fontId="8" fillId="0" borderId="40" xfId="0" applyFont="1" applyFill="1" applyBorder="1" applyAlignment="1" applyProtection="1">
      <alignment horizontal="center" vertical="center" wrapText="1"/>
    </xf>
    <xf numFmtId="164" fontId="8" fillId="0" borderId="41" xfId="0" applyNumberFormat="1" applyFont="1" applyFill="1" applyBorder="1" applyAlignment="1" applyProtection="1">
      <alignment horizontal="center" vertical="center" wrapText="1"/>
    </xf>
    <xf numFmtId="0" fontId="29" fillId="0" borderId="14" xfId="0" applyFont="1" applyFill="1" applyBorder="1" applyAlignment="1" applyProtection="1">
      <alignment horizontal="left" vertical="center" wrapText="1" indent="1"/>
    </xf>
    <xf numFmtId="0" fontId="28" fillId="0" borderId="13" xfId="0" applyFont="1" applyBorder="1" applyAlignment="1" applyProtection="1">
      <alignment horizontal="center" vertical="center" wrapText="1"/>
    </xf>
    <xf numFmtId="0" fontId="39" fillId="0" borderId="42" xfId="0" applyFont="1" applyBorder="1" applyAlignment="1" applyProtection="1">
      <alignment horizontal="left" wrapText="1" indent="1"/>
    </xf>
    <xf numFmtId="0" fontId="22" fillId="0" borderId="0" xfId="0" applyFont="1" applyFill="1" applyBorder="1" applyAlignment="1" applyProtection="1">
      <alignment horizontal="center" vertical="center" wrapText="1"/>
    </xf>
    <xf numFmtId="0" fontId="8" fillId="0" borderId="0" xfId="0" applyFont="1" applyFill="1" applyBorder="1" applyAlignment="1" applyProtection="1">
      <alignment horizontal="left" vertical="center" wrapText="1" indent="1"/>
    </xf>
    <xf numFmtId="0" fontId="22" fillId="0" borderId="0" xfId="0" applyFont="1" applyFill="1" applyAlignment="1" applyProtection="1">
      <alignment horizontal="left" vertical="center" wrapText="1"/>
    </xf>
    <xf numFmtId="0" fontId="22" fillId="0" borderId="0" xfId="0" applyFont="1" applyFill="1" applyAlignment="1" applyProtection="1">
      <alignment vertical="center" wrapText="1"/>
    </xf>
    <xf numFmtId="0" fontId="20" fillId="0" borderId="43" xfId="0" applyFont="1" applyFill="1" applyBorder="1" applyAlignment="1" applyProtection="1">
      <alignment horizontal="center" vertical="center" wrapText="1"/>
    </xf>
    <xf numFmtId="0" fontId="8" fillId="0" borderId="44" xfId="0" applyFont="1" applyFill="1" applyBorder="1" applyAlignment="1" applyProtection="1">
      <alignment horizontal="center" vertical="center" wrapText="1"/>
    </xf>
    <xf numFmtId="0" fontId="8" fillId="0" borderId="14" xfId="0" applyFont="1" applyFill="1" applyBorder="1" applyAlignment="1" applyProtection="1">
      <alignment horizontal="left" vertical="center" wrapText="1" indent="1"/>
    </xf>
    <xf numFmtId="0" fontId="0" fillId="0" borderId="0" xfId="0" applyFill="1" applyAlignment="1" applyProtection="1">
      <alignment horizontal="left" vertical="center" wrapText="1"/>
    </xf>
    <xf numFmtId="0" fontId="0" fillId="0" borderId="0" xfId="0" applyFill="1" applyAlignment="1" applyProtection="1">
      <alignment vertical="center" wrapText="1"/>
    </xf>
    <xf numFmtId="0" fontId="4" fillId="0" borderId="13" xfId="0" applyFont="1" applyFill="1" applyBorder="1" applyAlignment="1" applyProtection="1">
      <alignment horizontal="left" vertical="center"/>
    </xf>
    <xf numFmtId="0" fontId="4" fillId="0" borderId="42" xfId="0" applyFont="1" applyFill="1" applyBorder="1" applyAlignment="1" applyProtection="1">
      <alignment vertical="center" wrapText="1"/>
    </xf>
    <xf numFmtId="16" fontId="0" fillId="0" borderId="0" xfId="0" applyNumberFormat="1" applyFill="1" applyAlignment="1">
      <alignment vertical="center" wrapText="1"/>
    </xf>
    <xf numFmtId="0" fontId="42" fillId="0" borderId="0" xfId="0" applyFont="1" applyFill="1" applyProtection="1"/>
    <xf numFmtId="0" fontId="30" fillId="0" borderId="9" xfId="0" applyFont="1" applyFill="1" applyBorder="1" applyAlignment="1" applyProtection="1">
      <alignment horizontal="center" vertical="center"/>
    </xf>
    <xf numFmtId="164" fontId="29" fillId="0" borderId="30" xfId="0" applyNumberFormat="1" applyFont="1" applyFill="1" applyBorder="1" applyAlignment="1" applyProtection="1">
      <alignment vertical="center"/>
    </xf>
    <xf numFmtId="0" fontId="30" fillId="0" borderId="8" xfId="0" applyFont="1" applyFill="1" applyBorder="1" applyAlignment="1" applyProtection="1">
      <alignment horizontal="center" vertical="center"/>
    </xf>
    <xf numFmtId="164" fontId="29" fillId="0" borderId="16" xfId="0" applyNumberFormat="1" applyFont="1" applyFill="1" applyBorder="1" applyAlignment="1" applyProtection="1">
      <alignment vertical="center"/>
    </xf>
    <xf numFmtId="0" fontId="30" fillId="0" borderId="10" xfId="0" applyFont="1" applyFill="1" applyBorder="1" applyAlignment="1" applyProtection="1">
      <alignment horizontal="center" vertical="center"/>
    </xf>
    <xf numFmtId="0" fontId="30" fillId="0" borderId="6" xfId="0" applyFont="1" applyFill="1" applyBorder="1" applyAlignment="1" applyProtection="1">
      <alignment vertical="center" wrapText="1"/>
    </xf>
    <xf numFmtId="164" fontId="29" fillId="0" borderId="18" xfId="0" applyNumberFormat="1" applyFont="1" applyFill="1" applyBorder="1" applyAlignment="1" applyProtection="1">
      <alignment vertical="center"/>
    </xf>
    <xf numFmtId="0" fontId="29" fillId="0" borderId="13" xfId="0" applyFont="1" applyFill="1" applyBorder="1" applyAlignment="1" applyProtection="1">
      <alignment horizontal="center" vertical="center"/>
    </xf>
    <xf numFmtId="0" fontId="31" fillId="0" borderId="14" xfId="0" applyFont="1" applyFill="1" applyBorder="1" applyAlignment="1" applyProtection="1">
      <alignment vertical="center" wrapText="1"/>
    </xf>
    <xf numFmtId="164" fontId="29" fillId="0" borderId="14" xfId="0" applyNumberFormat="1" applyFont="1" applyFill="1" applyBorder="1" applyAlignment="1" applyProtection="1">
      <alignment vertical="center"/>
    </xf>
    <xf numFmtId="164" fontId="29" fillId="0" borderId="21" xfId="0" applyNumberFormat="1" applyFont="1" applyFill="1" applyBorder="1" applyAlignment="1" applyProtection="1">
      <alignment vertical="center"/>
    </xf>
    <xf numFmtId="0" fontId="0" fillId="0" borderId="45" xfId="0" applyFill="1" applyBorder="1" applyProtection="1"/>
    <xf numFmtId="0" fontId="6" fillId="0" borderId="45" xfId="0" applyFont="1" applyFill="1" applyBorder="1" applyAlignment="1" applyProtection="1">
      <alignment horizontal="center"/>
    </xf>
    <xf numFmtId="0" fontId="42" fillId="0" borderId="0" xfId="0" applyFont="1" applyFill="1" applyProtection="1">
      <protection locked="0"/>
    </xf>
    <xf numFmtId="0" fontId="35" fillId="0" borderId="0" xfId="0" applyFont="1" applyFill="1" applyProtection="1">
      <protection locked="0"/>
    </xf>
    <xf numFmtId="164" fontId="20" fillId="0" borderId="37" xfId="4" applyNumberFormat="1" applyFont="1" applyFill="1" applyBorder="1" applyAlignment="1" applyProtection="1">
      <alignment horizontal="right" vertical="center" wrapText="1" indent="1"/>
    </xf>
    <xf numFmtId="164" fontId="22" fillId="0" borderId="46" xfId="4" applyNumberFormat="1" applyFont="1" applyFill="1" applyBorder="1" applyAlignment="1" applyProtection="1">
      <alignment horizontal="right" vertical="center" wrapText="1" indent="1"/>
      <protection locked="0"/>
    </xf>
    <xf numFmtId="164" fontId="22" fillId="0" borderId="47" xfId="4" applyNumberFormat="1" applyFont="1" applyFill="1" applyBorder="1" applyAlignment="1" applyProtection="1">
      <alignment horizontal="right" vertical="center" wrapText="1" indent="1"/>
      <protection locked="0"/>
    </xf>
    <xf numFmtId="164" fontId="22" fillId="0" borderId="41" xfId="4" applyNumberFormat="1" applyFont="1" applyFill="1" applyBorder="1" applyAlignment="1" applyProtection="1">
      <alignment horizontal="right" vertical="center" wrapText="1" indent="1"/>
      <protection locked="0"/>
    </xf>
    <xf numFmtId="164" fontId="30" fillId="0" borderId="46" xfId="4" applyNumberFormat="1" applyFont="1" applyFill="1" applyBorder="1" applyAlignment="1" applyProtection="1">
      <alignment horizontal="right" vertical="center" wrapText="1" indent="1"/>
      <protection locked="0"/>
    </xf>
    <xf numFmtId="164" fontId="30" fillId="0" borderId="41" xfId="4" applyNumberFormat="1" applyFont="1" applyFill="1" applyBorder="1" applyAlignment="1" applyProtection="1">
      <alignment horizontal="right" vertical="center" wrapText="1" indent="1"/>
      <protection locked="0"/>
    </xf>
    <xf numFmtId="164" fontId="8" fillId="0" borderId="48" xfId="0" applyNumberFormat="1" applyFont="1" applyFill="1" applyBorder="1" applyAlignment="1" applyProtection="1">
      <alignment horizontal="center" vertical="center"/>
    </xf>
    <xf numFmtId="164" fontId="8" fillId="0" borderId="32" xfId="0" applyNumberFormat="1" applyFont="1" applyFill="1" applyBorder="1" applyAlignment="1" applyProtection="1">
      <alignment horizontal="center" vertical="center" wrapText="1"/>
    </xf>
    <xf numFmtId="164" fontId="20" fillId="0" borderId="43" xfId="0" applyNumberFormat="1" applyFont="1" applyFill="1" applyBorder="1" applyAlignment="1" applyProtection="1">
      <alignment horizontal="center" vertical="center" wrapText="1"/>
    </xf>
    <xf numFmtId="164" fontId="20" fillId="0" borderId="25" xfId="0" applyNumberFormat="1" applyFont="1" applyFill="1" applyBorder="1" applyAlignment="1" applyProtection="1">
      <alignment horizontal="center" vertical="center" wrapText="1"/>
    </xf>
    <xf numFmtId="164" fontId="20" fillId="0" borderId="34" xfId="0" applyNumberFormat="1" applyFont="1" applyFill="1" applyBorder="1" applyAlignment="1" applyProtection="1">
      <alignment horizontal="center" vertical="center" wrapText="1"/>
    </xf>
    <xf numFmtId="164" fontId="20" fillId="0" borderId="21" xfId="0" applyNumberFormat="1" applyFont="1" applyFill="1" applyBorder="1" applyAlignment="1" applyProtection="1">
      <alignment horizontal="center" vertical="center" wrapText="1"/>
    </xf>
    <xf numFmtId="164" fontId="20" fillId="0" borderId="29" xfId="0" applyNumberFormat="1" applyFont="1" applyFill="1" applyBorder="1" applyAlignment="1" applyProtection="1">
      <alignment horizontal="center" vertical="center" wrapText="1"/>
    </xf>
    <xf numFmtId="164" fontId="20" fillId="0" borderId="13" xfId="0" applyNumberFormat="1" applyFont="1" applyFill="1" applyBorder="1" applyAlignment="1" applyProtection="1">
      <alignment horizontal="center" vertical="center" wrapText="1"/>
    </xf>
    <xf numFmtId="164" fontId="20" fillId="0" borderId="25" xfId="0" applyNumberFormat="1" applyFont="1" applyFill="1" applyBorder="1" applyAlignment="1" applyProtection="1">
      <alignment horizontal="left" vertical="center" wrapText="1" indent="1"/>
    </xf>
    <xf numFmtId="164" fontId="20" fillId="0" borderId="8" xfId="0" applyNumberFormat="1" applyFont="1" applyFill="1" applyBorder="1" applyAlignment="1" applyProtection="1">
      <alignment horizontal="center" vertical="center" wrapText="1"/>
    </xf>
    <xf numFmtId="164" fontId="22" fillId="0" borderId="26" xfId="0" applyNumberFormat="1" applyFont="1" applyFill="1" applyBorder="1" applyAlignment="1" applyProtection="1">
      <alignment vertical="center" wrapText="1"/>
    </xf>
    <xf numFmtId="164" fontId="20" fillId="0" borderId="10" xfId="0" applyNumberFormat="1" applyFont="1" applyFill="1" applyBorder="1" applyAlignment="1" applyProtection="1">
      <alignment horizontal="center" vertical="center" wrapText="1"/>
    </xf>
    <xf numFmtId="164" fontId="22" fillId="0" borderId="27" xfId="0" applyNumberFormat="1" applyFont="1" applyFill="1" applyBorder="1" applyAlignment="1" applyProtection="1">
      <alignment vertical="center" wrapText="1"/>
    </xf>
    <xf numFmtId="164" fontId="29" fillId="0" borderId="25" xfId="0" applyNumberFormat="1" applyFont="1" applyFill="1" applyBorder="1" applyAlignment="1" applyProtection="1">
      <alignment horizontal="left" vertical="center" wrapText="1" indent="1"/>
    </xf>
    <xf numFmtId="164" fontId="20" fillId="0" borderId="7" xfId="0" applyNumberFormat="1" applyFont="1" applyFill="1" applyBorder="1" applyAlignment="1" applyProtection="1">
      <alignment horizontal="center" vertical="center" wrapText="1"/>
    </xf>
    <xf numFmtId="164" fontId="22" fillId="0" borderId="29" xfId="0" applyNumberFormat="1" applyFont="1" applyFill="1" applyBorder="1" applyAlignment="1" applyProtection="1">
      <alignment vertical="center" wrapText="1"/>
    </xf>
    <xf numFmtId="0" fontId="22" fillId="0" borderId="2" xfId="5" applyFont="1" applyFill="1" applyBorder="1" applyAlignment="1" applyProtection="1">
      <alignment horizontal="left" vertical="center" indent="1"/>
    </xf>
    <xf numFmtId="0" fontId="22" fillId="0" borderId="3" xfId="5" applyFont="1" applyFill="1" applyBorder="1" applyAlignment="1" applyProtection="1">
      <alignment horizontal="left" vertical="center" wrapText="1" indent="1"/>
    </xf>
    <xf numFmtId="0" fontId="22" fillId="0" borderId="2" xfId="5" applyFont="1" applyFill="1" applyBorder="1" applyAlignment="1" applyProtection="1">
      <alignment horizontal="left" vertical="center" wrapText="1" indent="1"/>
    </xf>
    <xf numFmtId="0" fontId="22" fillId="0" borderId="3" xfId="5" applyFont="1" applyFill="1" applyBorder="1" applyAlignment="1" applyProtection="1">
      <alignment horizontal="left" vertical="center" indent="1"/>
    </xf>
    <xf numFmtId="0" fontId="8" fillId="0" borderId="14" xfId="5" applyFont="1" applyFill="1" applyBorder="1" applyAlignment="1" applyProtection="1">
      <alignment horizontal="left" indent="1"/>
    </xf>
    <xf numFmtId="164" fontId="30" fillId="0" borderId="47" xfId="4" applyNumberFormat="1" applyFont="1" applyFill="1" applyBorder="1" applyAlignment="1" applyProtection="1">
      <alignment horizontal="right" vertical="center" wrapText="1" indent="1"/>
      <protection locked="0"/>
    </xf>
    <xf numFmtId="0" fontId="28" fillId="0" borderId="14" xfId="0" applyFont="1" applyBorder="1" applyAlignment="1" applyProtection="1">
      <alignment horizontal="left" vertical="center" wrapText="1" indent="1"/>
    </xf>
    <xf numFmtId="0" fontId="27" fillId="0" borderId="2" xfId="0" applyFont="1" applyBorder="1" applyAlignment="1" applyProtection="1">
      <alignment horizontal="left" vertical="center" wrapText="1" indent="1"/>
    </xf>
    <xf numFmtId="0" fontId="27" fillId="0" borderId="6" xfId="0" applyFont="1" applyBorder="1" applyAlignment="1" applyProtection="1">
      <alignment horizontal="left" vertical="center" wrapText="1" indent="1"/>
    </xf>
    <xf numFmtId="0" fontId="28" fillId="0" borderId="22" xfId="0" applyFont="1" applyBorder="1" applyAlignment="1" applyProtection="1">
      <alignment horizontal="left" vertical="center" wrapText="1" indent="1"/>
    </xf>
    <xf numFmtId="164" fontId="20" fillId="0" borderId="33" xfId="4" applyNumberFormat="1" applyFont="1" applyFill="1" applyBorder="1" applyAlignment="1" applyProtection="1">
      <alignment horizontal="right" vertical="center" wrapText="1" indent="1"/>
    </xf>
    <xf numFmtId="164" fontId="20" fillId="0" borderId="21" xfId="4" applyNumberFormat="1" applyFont="1" applyFill="1" applyBorder="1" applyAlignment="1" applyProtection="1">
      <alignment horizontal="right" vertical="center" wrapText="1" indent="1"/>
    </xf>
    <xf numFmtId="164" fontId="22" fillId="0" borderId="20" xfId="4" applyNumberFormat="1" applyFont="1" applyFill="1" applyBorder="1" applyAlignment="1" applyProtection="1">
      <alignment horizontal="right" vertical="center" wrapText="1" indent="1"/>
      <protection locked="0"/>
    </xf>
    <xf numFmtId="164" fontId="22" fillId="0" borderId="16" xfId="4" applyNumberFormat="1" applyFont="1" applyFill="1" applyBorder="1" applyAlignment="1" applyProtection="1">
      <alignment horizontal="right" vertical="center" wrapText="1" indent="1"/>
      <protection locked="0"/>
    </xf>
    <xf numFmtId="164" fontId="22" fillId="0" borderId="30" xfId="4" applyNumberFormat="1" applyFont="1" applyFill="1" applyBorder="1" applyAlignment="1" applyProtection="1">
      <alignment horizontal="right" vertical="center" wrapText="1" indent="1"/>
      <protection locked="0"/>
    </xf>
    <xf numFmtId="164" fontId="22" fillId="0" borderId="18" xfId="4" applyNumberFormat="1" applyFont="1" applyFill="1" applyBorder="1" applyAlignment="1" applyProtection="1">
      <alignment horizontal="right" vertical="center" wrapText="1" indent="1"/>
      <protection locked="0"/>
    </xf>
    <xf numFmtId="164" fontId="30" fillId="0" borderId="16" xfId="4" applyNumberFormat="1" applyFont="1" applyFill="1" applyBorder="1" applyAlignment="1" applyProtection="1">
      <alignment horizontal="right" vertical="center" wrapText="1" indent="1"/>
      <protection locked="0"/>
    </xf>
    <xf numFmtId="164" fontId="29" fillId="0" borderId="21" xfId="4" applyNumberFormat="1" applyFont="1" applyFill="1" applyBorder="1" applyAlignment="1" applyProtection="1">
      <alignment horizontal="right" vertical="center" wrapText="1" indent="1"/>
    </xf>
    <xf numFmtId="164" fontId="7" fillId="0" borderId="0" xfId="4" applyNumberFormat="1" applyFont="1" applyFill="1" applyBorder="1" applyAlignment="1" applyProtection="1">
      <alignment horizontal="right" vertical="center" wrapText="1" indent="1"/>
    </xf>
    <xf numFmtId="164" fontId="22" fillId="0" borderId="32" xfId="4" applyNumberFormat="1" applyFont="1" applyFill="1" applyBorder="1" applyAlignment="1" applyProtection="1">
      <alignment horizontal="right" vertical="center" wrapText="1" indent="1"/>
      <protection locked="0"/>
    </xf>
    <xf numFmtId="164" fontId="28" fillId="0" borderId="21" xfId="0" applyNumberFormat="1" applyFont="1" applyBorder="1" applyAlignment="1" applyProtection="1">
      <alignment horizontal="right" vertical="center" wrapText="1" indent="1"/>
    </xf>
    <xf numFmtId="0" fontId="6" fillId="0" borderId="36" xfId="0" applyFont="1" applyFill="1" applyBorder="1" applyAlignment="1" applyProtection="1">
      <alignment horizontal="right" vertical="center"/>
    </xf>
    <xf numFmtId="164" fontId="22" fillId="0" borderId="3" xfId="0" applyNumberFormat="1" applyFont="1" applyFill="1" applyBorder="1" applyAlignment="1" applyProtection="1">
      <alignment horizontal="right" vertical="center" wrapText="1" indent="1"/>
      <protection locked="0"/>
    </xf>
    <xf numFmtId="164" fontId="22" fillId="0" borderId="2" xfId="0" applyNumberFormat="1" applyFont="1" applyFill="1" applyBorder="1" applyAlignment="1" applyProtection="1">
      <alignment horizontal="right" vertical="center" wrapText="1" indent="1"/>
      <protection locked="0"/>
    </xf>
    <xf numFmtId="164" fontId="22" fillId="0" borderId="49" xfId="0" applyNumberFormat="1" applyFont="1" applyFill="1" applyBorder="1" applyAlignment="1" applyProtection="1">
      <alignment horizontal="right" vertical="center" wrapText="1" indent="1"/>
      <protection locked="0"/>
    </xf>
    <xf numFmtId="164" fontId="22" fillId="0" borderId="6" xfId="0" applyNumberFormat="1" applyFont="1" applyFill="1" applyBorder="1" applyAlignment="1" applyProtection="1">
      <alignment horizontal="right" vertical="center" wrapText="1" indent="1"/>
      <protection locked="0"/>
    </xf>
    <xf numFmtId="164" fontId="29" fillId="0" borderId="14" xfId="0" applyNumberFormat="1" applyFont="1" applyFill="1" applyBorder="1" applyAlignment="1" applyProtection="1">
      <alignment horizontal="right" vertical="center" wrapText="1" indent="1"/>
    </xf>
    <xf numFmtId="164" fontId="30" fillId="0" borderId="1" xfId="0" applyNumberFormat="1" applyFont="1" applyFill="1" applyBorder="1" applyAlignment="1" applyProtection="1">
      <alignment horizontal="right" vertical="center" wrapText="1" indent="1"/>
      <protection locked="0"/>
    </xf>
    <xf numFmtId="164" fontId="22" fillId="0" borderId="30" xfId="0" applyNumberFormat="1" applyFont="1" applyFill="1" applyBorder="1" applyAlignment="1" applyProtection="1">
      <alignment horizontal="right" vertical="center" wrapText="1" indent="1"/>
      <protection locked="0"/>
    </xf>
    <xf numFmtId="164" fontId="22" fillId="0" borderId="16" xfId="0" applyNumberFormat="1" applyFont="1" applyFill="1" applyBorder="1" applyAlignment="1" applyProtection="1">
      <alignment horizontal="right" vertical="center" wrapText="1" indent="1"/>
      <protection locked="0"/>
    </xf>
    <xf numFmtId="164" fontId="22" fillId="0" borderId="18" xfId="0" applyNumberFormat="1" applyFont="1" applyFill="1" applyBorder="1" applyAlignment="1" applyProtection="1">
      <alignment horizontal="right" vertical="center" wrapText="1" indent="1"/>
      <protection locked="0"/>
    </xf>
    <xf numFmtId="164" fontId="29" fillId="0" borderId="21" xfId="0" applyNumberFormat="1" applyFont="1" applyFill="1" applyBorder="1" applyAlignment="1" applyProtection="1">
      <alignment horizontal="right" vertical="center" wrapText="1" indent="1"/>
    </xf>
    <xf numFmtId="164" fontId="30" fillId="0" borderId="17" xfId="0" applyNumberFormat="1" applyFont="1" applyFill="1" applyBorder="1" applyAlignment="1" applyProtection="1">
      <alignment horizontal="right" vertical="center" wrapText="1" indent="1"/>
      <protection locked="0"/>
    </xf>
    <xf numFmtId="164" fontId="7" fillId="0" borderId="0" xfId="0" applyNumberFormat="1" applyFont="1" applyFill="1" applyAlignment="1" applyProtection="1">
      <alignment horizontal="centerContinuous" vertical="center" wrapText="1"/>
    </xf>
    <xf numFmtId="164" fontId="0" fillId="0" borderId="0" xfId="0" applyNumberFormat="1" applyFill="1" applyAlignment="1" applyProtection="1">
      <alignment horizontal="centerContinuous" vertical="center"/>
    </xf>
    <xf numFmtId="164" fontId="6" fillId="0" borderId="0" xfId="0" applyNumberFormat="1" applyFont="1" applyFill="1" applyAlignment="1" applyProtection="1">
      <alignment horizontal="right" vertical="center"/>
    </xf>
    <xf numFmtId="164" fontId="8" fillId="0" borderId="13" xfId="0" applyNumberFormat="1" applyFont="1" applyFill="1" applyBorder="1" applyAlignment="1" applyProtection="1">
      <alignment horizontal="centerContinuous" vertical="center" wrapText="1"/>
    </xf>
    <xf numFmtId="164" fontId="8" fillId="0" borderId="14" xfId="0" applyNumberFormat="1" applyFont="1" applyFill="1" applyBorder="1" applyAlignment="1" applyProtection="1">
      <alignment horizontal="centerContinuous" vertical="center" wrapText="1"/>
    </xf>
    <xf numFmtId="164" fontId="8" fillId="0" borderId="21" xfId="0" applyNumberFormat="1" applyFont="1" applyFill="1" applyBorder="1" applyAlignment="1" applyProtection="1">
      <alignment horizontal="centerContinuous" vertical="center" wrapText="1"/>
    </xf>
    <xf numFmtId="164" fontId="4" fillId="0" borderId="0" xfId="0" applyNumberFormat="1" applyFont="1" applyFill="1" applyAlignment="1" applyProtection="1">
      <alignment horizontal="center" vertical="center" wrapText="1"/>
    </xf>
    <xf numFmtId="164" fontId="29" fillId="0" borderId="25" xfId="0" applyNumberFormat="1" applyFont="1" applyFill="1" applyBorder="1" applyAlignment="1" applyProtection="1">
      <alignment horizontal="center" vertical="center" wrapText="1"/>
    </xf>
    <xf numFmtId="164" fontId="29" fillId="0" borderId="13" xfId="0" applyNumberFormat="1" applyFont="1" applyFill="1" applyBorder="1" applyAlignment="1" applyProtection="1">
      <alignment horizontal="center" vertical="center" wrapText="1"/>
    </xf>
    <xf numFmtId="164" fontId="29" fillId="0" borderId="14" xfId="0" applyNumberFormat="1" applyFont="1" applyFill="1" applyBorder="1" applyAlignment="1" applyProtection="1">
      <alignment horizontal="center" vertical="center" wrapText="1"/>
    </xf>
    <xf numFmtId="164" fontId="29" fillId="0" borderId="21" xfId="0" applyNumberFormat="1" applyFont="1" applyFill="1" applyBorder="1" applyAlignment="1" applyProtection="1">
      <alignment horizontal="center" vertical="center" wrapText="1"/>
    </xf>
    <xf numFmtId="164" fontId="29" fillId="0" borderId="0" xfId="0" applyNumberFormat="1" applyFont="1" applyFill="1" applyAlignment="1" applyProtection="1">
      <alignment horizontal="center" vertical="center" wrapText="1"/>
    </xf>
    <xf numFmtId="164" fontId="0" fillId="0" borderId="28" xfId="0" applyNumberFormat="1" applyFill="1" applyBorder="1" applyAlignment="1" applyProtection="1">
      <alignment horizontal="left" vertical="center" wrapText="1" indent="1"/>
    </xf>
    <xf numFmtId="164" fontId="22" fillId="0" borderId="9" xfId="0" applyNumberFormat="1" applyFont="1" applyFill="1" applyBorder="1" applyAlignment="1" applyProtection="1">
      <alignment horizontal="left" vertical="center" wrapText="1" indent="1"/>
    </xf>
    <xf numFmtId="164" fontId="0" fillId="0" borderId="26" xfId="0" applyNumberFormat="1" applyFill="1" applyBorder="1" applyAlignment="1" applyProtection="1">
      <alignment horizontal="left" vertical="center" wrapText="1" indent="1"/>
    </xf>
    <xf numFmtId="164" fontId="22" fillId="0" borderId="8" xfId="0" applyNumberFormat="1" applyFont="1" applyFill="1" applyBorder="1" applyAlignment="1" applyProtection="1">
      <alignment horizontal="left" vertical="center" wrapText="1" indent="1"/>
    </xf>
    <xf numFmtId="164" fontId="22" fillId="0" borderId="50" xfId="0" applyNumberFormat="1" applyFont="1" applyFill="1" applyBorder="1" applyAlignment="1" applyProtection="1">
      <alignment horizontal="left" vertical="center" wrapText="1" indent="1"/>
    </xf>
    <xf numFmtId="164" fontId="32" fillId="0" borderId="25" xfId="0" applyNumberFormat="1" applyFont="1" applyFill="1" applyBorder="1" applyAlignment="1" applyProtection="1">
      <alignment horizontal="left" vertical="center" wrapText="1" indent="1"/>
    </xf>
    <xf numFmtId="164" fontId="1" fillId="0" borderId="29" xfId="0" applyNumberFormat="1" applyFont="1" applyFill="1" applyBorder="1" applyAlignment="1" applyProtection="1">
      <alignment horizontal="left" vertical="center" wrapText="1" indent="1"/>
    </xf>
    <xf numFmtId="164" fontId="30" fillId="0" borderId="7" xfId="0" applyNumberFormat="1" applyFont="1" applyFill="1" applyBorder="1" applyAlignment="1" applyProtection="1">
      <alignment horizontal="left" vertical="center" wrapText="1" indent="1"/>
    </xf>
    <xf numFmtId="164" fontId="30" fillId="0" borderId="8" xfId="0" applyNumberFormat="1" applyFont="1" applyFill="1" applyBorder="1" applyAlignment="1" applyProtection="1">
      <alignment horizontal="left" vertical="center" wrapText="1" indent="1"/>
    </xf>
    <xf numFmtId="164" fontId="1" fillId="0" borderId="26" xfId="0" applyNumberFormat="1" applyFont="1" applyFill="1" applyBorder="1" applyAlignment="1" applyProtection="1">
      <alignment horizontal="left" vertical="center" wrapText="1" indent="1"/>
    </xf>
    <xf numFmtId="164" fontId="34" fillId="0" borderId="2" xfId="0" applyNumberFormat="1" applyFont="1" applyFill="1" applyBorder="1" applyAlignment="1" applyProtection="1">
      <alignment horizontal="right" vertical="center" wrapText="1" indent="1"/>
    </xf>
    <xf numFmtId="164" fontId="32" fillId="0" borderId="13" xfId="0" applyNumberFormat="1" applyFont="1" applyFill="1" applyBorder="1" applyAlignment="1" applyProtection="1">
      <alignment horizontal="left" vertical="center" wrapText="1" indent="1"/>
    </xf>
    <xf numFmtId="164" fontId="32" fillId="0" borderId="37" xfId="0" applyNumberFormat="1" applyFont="1" applyFill="1" applyBorder="1" applyAlignment="1" applyProtection="1">
      <alignment horizontal="right" vertical="center" wrapText="1" indent="1"/>
    </xf>
    <xf numFmtId="164" fontId="29" fillId="0" borderId="21" xfId="0" applyNumberFormat="1" applyFont="1" applyFill="1" applyBorder="1" applyAlignment="1" applyProtection="1">
      <alignment horizontal="right" vertical="center" wrapText="1" indent="1"/>
      <protection locked="0"/>
    </xf>
    <xf numFmtId="164" fontId="30" fillId="0" borderId="9" xfId="0" applyNumberFormat="1" applyFont="1" applyFill="1" applyBorder="1" applyAlignment="1" applyProtection="1">
      <alignment horizontal="left" vertical="center" wrapText="1" indent="1"/>
      <protection locked="0"/>
    </xf>
    <xf numFmtId="164" fontId="34" fillId="0" borderId="7" xfId="0" applyNumberFormat="1" applyFont="1" applyFill="1" applyBorder="1" applyAlignment="1" applyProtection="1">
      <alignment horizontal="left" vertical="center" wrapText="1" indent="1"/>
    </xf>
    <xf numFmtId="164" fontId="30" fillId="0" borderId="8" xfId="0" applyNumberFormat="1" applyFont="1" applyFill="1" applyBorder="1" applyAlignment="1" applyProtection="1">
      <alignment horizontal="left" vertical="center" wrapText="1" indent="2"/>
    </xf>
    <xf numFmtId="164" fontId="30" fillId="0" borderId="2" xfId="0" applyNumberFormat="1" applyFont="1" applyFill="1" applyBorder="1" applyAlignment="1" applyProtection="1">
      <alignment horizontal="left" vertical="center" wrapText="1" indent="2"/>
    </xf>
    <xf numFmtId="164" fontId="34" fillId="0" borderId="2" xfId="0" applyNumberFormat="1" applyFont="1" applyFill="1" applyBorder="1" applyAlignment="1" applyProtection="1">
      <alignment horizontal="left" vertical="center" wrapText="1" indent="1"/>
    </xf>
    <xf numFmtId="164" fontId="30" fillId="0" borderId="9" xfId="0" applyNumberFormat="1" applyFont="1" applyFill="1" applyBorder="1" applyAlignment="1" applyProtection="1">
      <alignment horizontal="left" vertical="center" wrapText="1" indent="1"/>
    </xf>
    <xf numFmtId="164" fontId="22" fillId="0" borderId="9" xfId="0" applyNumberFormat="1" applyFont="1" applyFill="1" applyBorder="1" applyAlignment="1" applyProtection="1">
      <alignment horizontal="left" vertical="center" wrapText="1" indent="2"/>
    </xf>
    <xf numFmtId="164" fontId="22" fillId="0" borderId="10" xfId="0" applyNumberFormat="1" applyFont="1" applyFill="1" applyBorder="1" applyAlignment="1" applyProtection="1">
      <alignment horizontal="left" vertical="center" wrapText="1" indent="2"/>
    </xf>
    <xf numFmtId="164" fontId="34" fillId="0" borderId="3" xfId="0" applyNumberFormat="1" applyFont="1" applyFill="1" applyBorder="1" applyAlignment="1" applyProtection="1">
      <alignment horizontal="right" vertical="center" wrapText="1" indent="1"/>
    </xf>
    <xf numFmtId="165" fontId="30" fillId="0" borderId="51" xfId="1" applyNumberFormat="1" applyFont="1" applyFill="1" applyBorder="1" applyProtection="1">
      <protection locked="0"/>
    </xf>
    <xf numFmtId="165" fontId="30" fillId="0" borderId="46" xfId="1" applyNumberFormat="1" applyFont="1" applyFill="1" applyBorder="1" applyProtection="1">
      <protection locked="0"/>
    </xf>
    <xf numFmtId="165" fontId="30" fillId="0" borderId="41" xfId="1" applyNumberFormat="1" applyFont="1" applyFill="1" applyBorder="1" applyProtection="1">
      <protection locked="0"/>
    </xf>
    <xf numFmtId="0" fontId="30" fillId="0" borderId="3" xfId="4" applyFont="1" applyFill="1" applyBorder="1" applyProtection="1"/>
    <xf numFmtId="0" fontId="8" fillId="0" borderId="4" xfId="0" applyFont="1" applyFill="1" applyBorder="1" applyAlignment="1" applyProtection="1">
      <alignment horizontal="center" vertical="center"/>
    </xf>
    <xf numFmtId="0" fontId="8" fillId="0" borderId="31" xfId="0" applyFont="1" applyFill="1" applyBorder="1" applyAlignment="1" applyProtection="1">
      <alignment horizontal="center" vertical="center"/>
    </xf>
    <xf numFmtId="0" fontId="8" fillId="0" borderId="20" xfId="0" quotePrefix="1" applyFont="1" applyFill="1" applyBorder="1" applyAlignment="1" applyProtection="1">
      <alignment horizontal="right" vertical="center" indent="1"/>
    </xf>
    <xf numFmtId="0" fontId="8" fillId="0" borderId="52" xfId="0" applyFont="1" applyFill="1" applyBorder="1" applyAlignment="1" applyProtection="1">
      <alignment horizontal="right" vertical="center" indent="1"/>
    </xf>
    <xf numFmtId="0" fontId="8" fillId="0" borderId="33" xfId="0" applyFont="1" applyFill="1" applyBorder="1" applyAlignment="1" applyProtection="1">
      <alignment horizontal="right" vertical="center" wrapText="1" indent="1"/>
    </xf>
    <xf numFmtId="164" fontId="8" fillId="0" borderId="41" xfId="0" applyNumberFormat="1" applyFont="1" applyFill="1" applyBorder="1" applyAlignment="1" applyProtection="1">
      <alignment horizontal="right" vertical="center" wrapText="1" indent="1"/>
    </xf>
    <xf numFmtId="164" fontId="22" fillId="0" borderId="20" xfId="0" applyNumberFormat="1" applyFont="1" applyFill="1" applyBorder="1" applyAlignment="1" applyProtection="1">
      <alignment horizontal="right" vertical="center" wrapText="1" indent="1"/>
      <protection locked="0"/>
    </xf>
    <xf numFmtId="164" fontId="22" fillId="0" borderId="17" xfId="0" applyNumberFormat="1" applyFont="1" applyFill="1" applyBorder="1" applyAlignment="1" applyProtection="1">
      <alignment horizontal="right" vertical="center" wrapText="1" indent="1"/>
      <protection locked="0"/>
    </xf>
    <xf numFmtId="164" fontId="29" fillId="0" borderId="37" xfId="0" applyNumberFormat="1" applyFont="1" applyFill="1" applyBorder="1" applyAlignment="1" applyProtection="1">
      <alignment horizontal="right" vertical="center" wrapText="1" indent="1"/>
      <protection locked="0"/>
    </xf>
    <xf numFmtId="164" fontId="29" fillId="0" borderId="37" xfId="0" applyNumberFormat="1" applyFont="1" applyFill="1" applyBorder="1" applyAlignment="1" applyProtection="1">
      <alignment horizontal="right" vertical="center" wrapText="1" indent="1"/>
    </xf>
    <xf numFmtId="164" fontId="20" fillId="0" borderId="0" xfId="0" applyNumberFormat="1" applyFont="1" applyFill="1" applyBorder="1" applyAlignment="1" applyProtection="1">
      <alignment horizontal="right" vertical="center" wrapText="1" indent="1"/>
    </xf>
    <xf numFmtId="0" fontId="22" fillId="0" borderId="0" xfId="0" applyFont="1" applyFill="1" applyAlignment="1" applyProtection="1">
      <alignment horizontal="right" vertical="center" wrapText="1" indent="1"/>
    </xf>
    <xf numFmtId="164" fontId="20" fillId="0" borderId="37" xfId="0" applyNumberFormat="1" applyFont="1" applyFill="1" applyBorder="1" applyAlignment="1" applyProtection="1">
      <alignment horizontal="right" vertical="center" wrapText="1" indent="1"/>
    </xf>
    <xf numFmtId="164" fontId="20" fillId="0" borderId="21" xfId="0" applyNumberFormat="1" applyFont="1" applyFill="1" applyBorder="1" applyAlignment="1" applyProtection="1">
      <alignment horizontal="right" vertical="center" wrapText="1" indent="1"/>
    </xf>
    <xf numFmtId="0" fontId="0" fillId="0" borderId="0" xfId="0" applyFill="1" applyAlignment="1" applyProtection="1">
      <alignment horizontal="right" vertical="center" wrapText="1" indent="1"/>
    </xf>
    <xf numFmtId="49" fontId="8" fillId="0" borderId="20" xfId="0" applyNumberFormat="1" applyFont="1" applyFill="1" applyBorder="1" applyAlignment="1" applyProtection="1">
      <alignment horizontal="right" vertical="center"/>
    </xf>
    <xf numFmtId="49" fontId="8" fillId="0" borderId="52" xfId="0" applyNumberFormat="1" applyFont="1" applyFill="1" applyBorder="1" applyAlignment="1" applyProtection="1">
      <alignment horizontal="right" vertical="center"/>
    </xf>
    <xf numFmtId="0" fontId="10" fillId="0" borderId="0" xfId="0" applyFont="1" applyFill="1" applyAlignment="1" applyProtection="1">
      <alignment vertical="center" wrapText="1"/>
    </xf>
    <xf numFmtId="0" fontId="7" fillId="0" borderId="53" xfId="4" applyFont="1" applyFill="1" applyBorder="1" applyAlignment="1" applyProtection="1">
      <alignment horizontal="center" vertical="center" wrapText="1"/>
    </xf>
    <xf numFmtId="0" fontId="7" fillId="0" borderId="53" xfId="4" applyFont="1" applyFill="1" applyBorder="1" applyAlignment="1" applyProtection="1">
      <alignment vertical="center" wrapText="1"/>
    </xf>
    <xf numFmtId="164" fontId="7" fillId="0" borderId="53" xfId="4" applyNumberFormat="1" applyFont="1" applyFill="1" applyBorder="1" applyAlignment="1" applyProtection="1">
      <alignment horizontal="right" vertical="center" wrapText="1" indent="1"/>
    </xf>
    <xf numFmtId="0" fontId="22" fillId="0" borderId="53" xfId="4" applyFont="1" applyFill="1" applyBorder="1" applyAlignment="1" applyProtection="1">
      <alignment horizontal="right" vertical="center" wrapText="1" indent="1"/>
      <protection locked="0"/>
    </xf>
    <xf numFmtId="164" fontId="30" fillId="0" borderId="53" xfId="4" applyNumberFormat="1" applyFont="1" applyFill="1" applyBorder="1" applyAlignment="1" applyProtection="1">
      <alignment horizontal="right" vertical="center" wrapText="1" indent="1"/>
      <protection locked="0"/>
    </xf>
    <xf numFmtId="0" fontId="16" fillId="0" borderId="0" xfId="0" applyFont="1" applyAlignment="1">
      <alignment horizontal="center" wrapText="1"/>
    </xf>
    <xf numFmtId="0" fontId="24" fillId="0" borderId="0" xfId="0" applyFont="1" applyAlignment="1">
      <alignment horizontal="center" wrapText="1"/>
    </xf>
    <xf numFmtId="0" fontId="32" fillId="0" borderId="15" xfId="0" applyFont="1" applyBorder="1" applyAlignment="1" applyProtection="1">
      <alignment horizontal="center" vertical="center" wrapText="1"/>
    </xf>
    <xf numFmtId="0" fontId="32" fillId="0" borderId="19" xfId="0" applyFont="1" applyBorder="1" applyAlignment="1" applyProtection="1">
      <alignment horizontal="center" vertical="center"/>
    </xf>
    <xf numFmtId="0" fontId="32" fillId="0" borderId="33" xfId="0" applyFont="1" applyBorder="1" applyAlignment="1" applyProtection="1">
      <alignment horizontal="center" vertical="center" wrapText="1"/>
    </xf>
    <xf numFmtId="0" fontId="26" fillId="0" borderId="23" xfId="0" applyFont="1" applyBorder="1" applyAlignment="1" applyProtection="1">
      <alignment horizontal="left" vertical="center" wrapText="1" indent="1"/>
    </xf>
    <xf numFmtId="0" fontId="12" fillId="0" borderId="0" xfId="4" applyFont="1" applyFill="1" applyProtection="1"/>
    <xf numFmtId="0" fontId="12" fillId="0" borderId="0" xfId="4" applyFont="1" applyFill="1" applyAlignment="1" applyProtection="1">
      <alignment horizontal="right" vertical="center" indent="1"/>
    </xf>
    <xf numFmtId="0" fontId="12" fillId="0" borderId="0" xfId="4" applyFont="1" applyFill="1"/>
    <xf numFmtId="0" fontId="12" fillId="0" borderId="0" xfId="4" applyFont="1" applyFill="1" applyAlignment="1">
      <alignment horizontal="right" vertical="center" indent="1"/>
    </xf>
    <xf numFmtId="0" fontId="40" fillId="0" borderId="2" xfId="0" applyFont="1" applyBorder="1" applyAlignment="1">
      <alignment horizontal="justify" wrapText="1"/>
    </xf>
    <xf numFmtId="0" fontId="40" fillId="0" borderId="2" xfId="0" applyFont="1" applyBorder="1" applyAlignment="1">
      <alignment wrapText="1"/>
    </xf>
    <xf numFmtId="0" fontId="40" fillId="0" borderId="31" xfId="0" applyFont="1" applyBorder="1" applyAlignment="1">
      <alignment wrapText="1"/>
    </xf>
    <xf numFmtId="0" fontId="45" fillId="0" borderId="0" xfId="0" applyFont="1" applyFill="1" applyAlignment="1" applyProtection="1">
      <alignment horizontal="left" vertical="center" wrapText="1"/>
    </xf>
    <xf numFmtId="0" fontId="45" fillId="0" borderId="0" xfId="0" applyFont="1" applyFill="1" applyAlignment="1" applyProtection="1">
      <alignment vertical="center" wrapText="1"/>
    </xf>
    <xf numFmtId="0" fontId="45" fillId="0" borderId="0" xfId="0" applyFont="1" applyFill="1" applyAlignment="1" applyProtection="1">
      <alignment horizontal="right" vertical="center" wrapText="1" indent="1"/>
    </xf>
    <xf numFmtId="0" fontId="17" fillId="0" borderId="0" xfId="0" applyFont="1" applyFill="1" applyAlignment="1" applyProtection="1">
      <alignment horizontal="left" vertical="center" wrapText="1"/>
    </xf>
    <xf numFmtId="0" fontId="17" fillId="0" borderId="0" xfId="0" applyFont="1" applyFill="1" applyAlignment="1" applyProtection="1">
      <alignment vertical="center" wrapText="1"/>
    </xf>
    <xf numFmtId="0" fontId="17" fillId="0" borderId="0" xfId="0" applyFont="1" applyFill="1" applyAlignment="1" applyProtection="1">
      <alignment horizontal="right" vertical="center" wrapText="1" indent="1"/>
    </xf>
    <xf numFmtId="164" fontId="0" fillId="0" borderId="29" xfId="0" applyNumberFormat="1" applyFill="1" applyBorder="1" applyAlignment="1" applyProtection="1">
      <alignment horizontal="left" vertical="center" wrapText="1" indent="1"/>
    </xf>
    <xf numFmtId="164" fontId="22" fillId="0" borderId="7" xfId="0" applyNumberFormat="1" applyFont="1" applyFill="1" applyBorder="1" applyAlignment="1" applyProtection="1">
      <alignment horizontal="left" vertical="center" wrapText="1" indent="1"/>
    </xf>
    <xf numFmtId="164" fontId="22" fillId="0" borderId="54" xfId="0" applyNumberFormat="1" applyFont="1" applyFill="1" applyBorder="1" applyAlignment="1" applyProtection="1">
      <alignment horizontal="right" vertical="center" wrapText="1" indent="1"/>
      <protection locked="0"/>
    </xf>
    <xf numFmtId="164" fontId="20" fillId="0" borderId="19" xfId="4" applyNumberFormat="1" applyFont="1" applyFill="1" applyBorder="1" applyAlignment="1" applyProtection="1">
      <alignment horizontal="right" vertical="center" wrapText="1" indent="1"/>
    </xf>
    <xf numFmtId="164" fontId="20" fillId="0" borderId="14" xfId="4" applyNumberFormat="1" applyFont="1" applyFill="1" applyBorder="1" applyAlignment="1" applyProtection="1">
      <alignment horizontal="right" vertical="center" wrapText="1" indent="1"/>
    </xf>
    <xf numFmtId="164" fontId="22" fillId="0" borderId="2" xfId="4" applyNumberFormat="1" applyFont="1" applyFill="1" applyBorder="1" applyAlignment="1" applyProtection="1">
      <alignment horizontal="right" vertical="center" wrapText="1" indent="1"/>
      <protection locked="0"/>
    </xf>
    <xf numFmtId="164" fontId="22" fillId="0" borderId="3" xfId="4" applyNumberFormat="1" applyFont="1" applyFill="1" applyBorder="1" applyAlignment="1" applyProtection="1">
      <alignment horizontal="right" vertical="center" wrapText="1" indent="1"/>
      <protection locked="0"/>
    </xf>
    <xf numFmtId="164" fontId="22" fillId="0" borderId="6" xfId="4" applyNumberFormat="1" applyFont="1" applyFill="1" applyBorder="1" applyAlignment="1" applyProtection="1">
      <alignment horizontal="right" vertical="center" wrapText="1" indent="1"/>
      <protection locked="0"/>
    </xf>
    <xf numFmtId="164" fontId="30" fillId="0" borderId="2" xfId="4" applyNumberFormat="1" applyFont="1" applyFill="1" applyBorder="1" applyAlignment="1" applyProtection="1">
      <alignment horizontal="right" vertical="center" wrapText="1" indent="1"/>
      <protection locked="0"/>
    </xf>
    <xf numFmtId="164" fontId="30" fillId="0" borderId="6" xfId="4" applyNumberFormat="1" applyFont="1" applyFill="1" applyBorder="1" applyAlignment="1" applyProtection="1">
      <alignment horizontal="right" vertical="center" wrapText="1" indent="1"/>
      <protection locked="0"/>
    </xf>
    <xf numFmtId="164" fontId="30" fillId="0" borderId="18" xfId="4" applyNumberFormat="1" applyFont="1" applyFill="1" applyBorder="1" applyAlignment="1" applyProtection="1">
      <alignment horizontal="right" vertical="center" wrapText="1" indent="1"/>
      <protection locked="0"/>
    </xf>
    <xf numFmtId="164" fontId="29" fillId="0" borderId="14" xfId="4" applyNumberFormat="1" applyFont="1" applyFill="1" applyBorder="1" applyAlignment="1" applyProtection="1">
      <alignment horizontal="right" vertical="center" wrapText="1" indent="1"/>
    </xf>
    <xf numFmtId="0" fontId="8" fillId="0" borderId="42" xfId="4" applyFont="1" applyFill="1" applyBorder="1" applyAlignment="1" applyProtection="1">
      <alignment horizontal="center" vertical="center" wrapText="1"/>
    </xf>
    <xf numFmtId="0" fontId="8" fillId="0" borderId="55" xfId="0" applyFont="1" applyFill="1" applyBorder="1" applyAlignment="1" applyProtection="1">
      <alignment horizontal="center" vertical="center" wrapText="1"/>
    </xf>
    <xf numFmtId="0" fontId="8" fillId="0" borderId="43" xfId="0" applyFont="1" applyFill="1" applyBorder="1" applyAlignment="1" applyProtection="1">
      <alignment horizontal="center" vertical="center" wrapText="1"/>
    </xf>
    <xf numFmtId="0" fontId="20" fillId="0" borderId="15" xfId="4" applyFont="1" applyFill="1" applyBorder="1" applyAlignment="1" applyProtection="1">
      <alignment horizontal="center" vertical="center" wrapText="1"/>
    </xf>
    <xf numFmtId="0" fontId="20" fillId="0" borderId="19" xfId="4" applyFont="1" applyFill="1" applyBorder="1" applyAlignment="1" applyProtection="1">
      <alignment horizontal="center" vertical="center" wrapText="1"/>
    </xf>
    <xf numFmtId="0" fontId="20" fillId="0" borderId="33" xfId="4" applyFont="1" applyFill="1" applyBorder="1" applyAlignment="1" applyProtection="1">
      <alignment horizontal="center" vertical="center" wrapText="1"/>
    </xf>
    <xf numFmtId="164" fontId="22" fillId="0" borderId="30" xfId="4" applyNumberFormat="1" applyFont="1" applyFill="1" applyBorder="1" applyAlignment="1" applyProtection="1">
      <alignment horizontal="right" vertical="center" wrapText="1" indent="1"/>
    </xf>
    <xf numFmtId="0" fontId="22" fillId="0" borderId="3" xfId="4" applyFont="1" applyFill="1" applyBorder="1" applyAlignment="1" applyProtection="1">
      <alignment horizontal="left" vertical="center" wrapText="1" indent="6"/>
    </xf>
    <xf numFmtId="0" fontId="12" fillId="0" borderId="0" xfId="4" applyFill="1" applyProtection="1"/>
    <xf numFmtId="0" fontId="22" fillId="0" borderId="0" xfId="4" applyFont="1" applyFill="1" applyProtection="1"/>
    <xf numFmtId="0" fontId="15" fillId="0" borderId="0" xfId="4" applyFont="1" applyFill="1" applyProtection="1"/>
    <xf numFmtId="0" fontId="27" fillId="0" borderId="3" xfId="0" applyFont="1" applyBorder="1" applyAlignment="1" applyProtection="1">
      <alignment horizontal="left" wrapText="1" indent="1"/>
    </xf>
    <xf numFmtId="0" fontId="27" fillId="0" borderId="2" xfId="0" applyFont="1" applyBorder="1" applyAlignment="1" applyProtection="1">
      <alignment horizontal="left" wrapText="1" indent="1"/>
    </xf>
    <xf numFmtId="0" fontId="27" fillId="0" borderId="6" xfId="0" applyFont="1" applyBorder="1" applyAlignment="1" applyProtection="1">
      <alignment horizontal="left" wrapText="1" indent="1"/>
    </xf>
    <xf numFmtId="0" fontId="28" fillId="0" borderId="13" xfId="0" applyFont="1" applyBorder="1" applyAlignment="1" applyProtection="1">
      <alignment wrapText="1"/>
    </xf>
    <xf numFmtId="0" fontId="27" fillId="0" borderId="6" xfId="0" applyFont="1" applyBorder="1" applyAlignment="1" applyProtection="1">
      <alignment wrapText="1"/>
    </xf>
    <xf numFmtId="0" fontId="27" fillId="0" borderId="9" xfId="0" applyFont="1" applyBorder="1" applyAlignment="1" applyProtection="1">
      <alignment wrapText="1"/>
    </xf>
    <xf numFmtId="0" fontId="27" fillId="0" borderId="8" xfId="0" applyFont="1" applyBorder="1" applyAlignment="1" applyProtection="1">
      <alignment wrapText="1"/>
    </xf>
    <xf numFmtId="0" fontId="27" fillId="0" borderId="10" xfId="0" applyFont="1" applyBorder="1" applyAlignment="1" applyProtection="1">
      <alignment wrapText="1"/>
    </xf>
    <xf numFmtId="0" fontId="28" fillId="0" borderId="14" xfId="0" applyFont="1" applyBorder="1" applyAlignment="1" applyProtection="1">
      <alignment wrapText="1"/>
    </xf>
    <xf numFmtId="0" fontId="28" fillId="0" borderId="22" xfId="0" applyFont="1" applyBorder="1" applyAlignment="1" applyProtection="1">
      <alignment wrapText="1"/>
    </xf>
    <xf numFmtId="0" fontId="28" fillId="0" borderId="23" xfId="0" applyFont="1" applyBorder="1" applyAlignment="1" applyProtection="1">
      <alignment wrapText="1"/>
    </xf>
    <xf numFmtId="0" fontId="12" fillId="0" borderId="0" xfId="4" applyFill="1" applyAlignment="1" applyProtection="1"/>
    <xf numFmtId="164" fontId="26" fillId="0" borderId="21" xfId="0" quotePrefix="1" applyNumberFormat="1" applyFont="1" applyBorder="1" applyAlignment="1" applyProtection="1">
      <alignment horizontal="right" vertical="center" wrapText="1" indent="1"/>
    </xf>
    <xf numFmtId="0" fontId="25" fillId="0" borderId="0" xfId="4" applyFont="1" applyFill="1" applyProtection="1"/>
    <xf numFmtId="0" fontId="24" fillId="0" borderId="0" xfId="4" applyFont="1" applyFill="1" applyProtection="1"/>
    <xf numFmtId="0" fontId="12" fillId="0" borderId="0" xfId="4" applyFill="1" applyBorder="1" applyProtection="1"/>
    <xf numFmtId="164" fontId="30" fillId="0" borderId="0" xfId="0" applyNumberFormat="1" applyFont="1" applyFill="1" applyBorder="1" applyAlignment="1" applyProtection="1">
      <alignment horizontal="left" vertical="center" wrapText="1" indent="1"/>
      <protection locked="0"/>
    </xf>
    <xf numFmtId="164" fontId="22" fillId="0" borderId="7" xfId="0" applyNumberFormat="1" applyFont="1" applyFill="1" applyBorder="1" applyAlignment="1" applyProtection="1">
      <alignment horizontal="left" vertical="center" wrapText="1" indent="1"/>
      <protection locked="0"/>
    </xf>
    <xf numFmtId="49" fontId="22" fillId="0" borderId="9" xfId="4" applyNumberFormat="1" applyFont="1" applyFill="1" applyBorder="1" applyAlignment="1" applyProtection="1">
      <alignment horizontal="center" vertical="center" wrapText="1"/>
    </xf>
    <xf numFmtId="49" fontId="22" fillId="0" borderId="8" xfId="4" applyNumberFormat="1" applyFont="1" applyFill="1" applyBorder="1" applyAlignment="1" applyProtection="1">
      <alignment horizontal="center" vertical="center" wrapText="1"/>
    </xf>
    <xf numFmtId="49" fontId="22" fillId="0" borderId="10" xfId="4" applyNumberFormat="1" applyFont="1" applyFill="1" applyBorder="1" applyAlignment="1" applyProtection="1">
      <alignment horizontal="center" vertical="center" wrapText="1"/>
    </xf>
    <xf numFmtId="0" fontId="28" fillId="0" borderId="13" xfId="0" applyFont="1" applyBorder="1" applyAlignment="1" applyProtection="1">
      <alignment horizontal="center" wrapText="1"/>
    </xf>
    <xf numFmtId="0" fontId="27" fillId="0" borderId="9" xfId="0" applyFont="1" applyBorder="1" applyAlignment="1" applyProtection="1">
      <alignment horizontal="center" wrapText="1"/>
    </xf>
    <xf numFmtId="0" fontId="27" fillId="0" borderId="8" xfId="0" applyFont="1" applyBorder="1" applyAlignment="1" applyProtection="1">
      <alignment horizontal="center" wrapText="1"/>
    </xf>
    <xf numFmtId="0" fontId="27" fillId="0" borderId="10" xfId="0" applyFont="1" applyBorder="1" applyAlignment="1" applyProtection="1">
      <alignment horizontal="center" wrapText="1"/>
    </xf>
    <xf numFmtId="0" fontId="28" fillId="0" borderId="22" xfId="0" applyFont="1" applyBorder="1" applyAlignment="1" applyProtection="1">
      <alignment horizontal="center" wrapText="1"/>
    </xf>
    <xf numFmtId="0" fontId="22" fillId="0" borderId="0" xfId="0" applyFont="1" applyFill="1" applyAlignment="1" applyProtection="1">
      <alignment horizontal="center" vertical="center" wrapText="1"/>
    </xf>
    <xf numFmtId="49" fontId="22" fillId="0" borderId="11" xfId="4" applyNumberFormat="1" applyFont="1" applyFill="1" applyBorder="1" applyAlignment="1" applyProtection="1">
      <alignment horizontal="center" vertical="center" wrapText="1"/>
    </xf>
    <xf numFmtId="49" fontId="22" fillId="0" borderId="7" xfId="4" applyNumberFormat="1" applyFont="1" applyFill="1" applyBorder="1" applyAlignment="1" applyProtection="1">
      <alignment horizontal="center" vertical="center" wrapText="1"/>
    </xf>
    <xf numFmtId="49" fontId="22" fillId="0" borderId="12" xfId="4" applyNumberFormat="1" applyFont="1" applyFill="1" applyBorder="1" applyAlignment="1" applyProtection="1">
      <alignment horizontal="center" vertical="center" wrapText="1"/>
    </xf>
    <xf numFmtId="0" fontId="28" fillId="0" borderId="22" xfId="0" applyFont="1" applyBorder="1" applyAlignment="1" applyProtection="1">
      <alignment horizontal="center" vertical="center" wrapText="1"/>
    </xf>
    <xf numFmtId="164" fontId="29" fillId="0" borderId="37" xfId="4" applyNumberFormat="1" applyFont="1" applyFill="1" applyBorder="1" applyAlignment="1" applyProtection="1">
      <alignment horizontal="right" vertical="center" wrapText="1" indent="1"/>
    </xf>
    <xf numFmtId="164" fontId="22" fillId="0" borderId="47" xfId="4" applyNumberFormat="1" applyFont="1" applyFill="1" applyBorder="1" applyAlignment="1" applyProtection="1">
      <alignment horizontal="right" vertical="center" wrapText="1" indent="1"/>
    </xf>
    <xf numFmtId="164" fontId="22" fillId="0" borderId="3" xfId="4" applyNumberFormat="1" applyFont="1" applyFill="1" applyBorder="1" applyAlignment="1" applyProtection="1">
      <alignment horizontal="right" vertical="center" wrapText="1" indent="1"/>
    </xf>
    <xf numFmtId="0" fontId="20" fillId="0" borderId="37" xfId="4" applyFont="1" applyFill="1" applyBorder="1" applyAlignment="1" applyProtection="1">
      <alignment horizontal="center" vertical="center" wrapText="1"/>
    </xf>
    <xf numFmtId="0" fontId="8" fillId="0" borderId="38" xfId="0" applyFont="1" applyFill="1" applyBorder="1" applyAlignment="1" applyProtection="1">
      <alignment horizontal="center" vertical="center" wrapText="1"/>
    </xf>
    <xf numFmtId="49" fontId="30" fillId="0" borderId="11" xfId="0" applyNumberFormat="1" applyFont="1" applyFill="1" applyBorder="1" applyAlignment="1" applyProtection="1">
      <alignment horizontal="center" vertical="center" wrapText="1"/>
    </xf>
    <xf numFmtId="49" fontId="30" fillId="0" borderId="8" xfId="0" applyNumberFormat="1" applyFont="1" applyFill="1" applyBorder="1" applyAlignment="1" applyProtection="1">
      <alignment horizontal="center" vertical="center" wrapText="1"/>
    </xf>
    <xf numFmtId="49" fontId="30" fillId="0" borderId="9" xfId="0" applyNumberFormat="1" applyFont="1" applyFill="1" applyBorder="1" applyAlignment="1" applyProtection="1">
      <alignment horizontal="center" vertical="center" wrapText="1"/>
    </xf>
    <xf numFmtId="0" fontId="30" fillId="0" borderId="3" xfId="4" applyFont="1" applyFill="1" applyBorder="1" applyAlignment="1" applyProtection="1">
      <alignment horizontal="left" vertical="center" wrapText="1" indent="1"/>
    </xf>
    <xf numFmtId="0" fontId="30" fillId="0" borderId="2" xfId="4" applyFont="1" applyFill="1" applyBorder="1" applyAlignment="1" applyProtection="1">
      <alignment horizontal="left" vertical="center" wrapText="1" indent="1"/>
    </xf>
    <xf numFmtId="0" fontId="30" fillId="0" borderId="23" xfId="4" quotePrefix="1" applyFont="1" applyFill="1" applyBorder="1" applyAlignment="1" applyProtection="1">
      <alignment horizontal="left" vertical="center" wrapText="1" indent="1"/>
    </xf>
    <xf numFmtId="0" fontId="7" fillId="0" borderId="0" xfId="0" applyFont="1" applyFill="1" applyAlignment="1" applyProtection="1">
      <alignment vertical="center"/>
    </xf>
    <xf numFmtId="0" fontId="4" fillId="0" borderId="0" xfId="0" applyFont="1" applyFill="1" applyAlignment="1" applyProtection="1">
      <alignment vertical="center"/>
    </xf>
    <xf numFmtId="0" fontId="7" fillId="0" borderId="0" xfId="0" applyFont="1" applyFill="1" applyAlignment="1" applyProtection="1">
      <alignment horizontal="center" vertical="center" wrapText="1"/>
    </xf>
    <xf numFmtId="0" fontId="2" fillId="0" borderId="0" xfId="0" applyFont="1" applyFill="1" applyAlignment="1" applyProtection="1">
      <alignment vertical="center" wrapText="1"/>
    </xf>
    <xf numFmtId="0" fontId="9" fillId="0" borderId="0" xfId="0" applyFont="1" applyFill="1" applyAlignment="1" applyProtection="1">
      <alignment vertical="center" wrapText="1"/>
    </xf>
    <xf numFmtId="164" fontId="30" fillId="0" borderId="30" xfId="4" applyNumberFormat="1" applyFont="1" applyFill="1" applyBorder="1" applyAlignment="1" applyProtection="1">
      <alignment horizontal="right" vertical="center" wrapText="1" indent="1"/>
      <protection locked="0"/>
    </xf>
    <xf numFmtId="164" fontId="20" fillId="0" borderId="21" xfId="4" applyNumberFormat="1" applyFont="1" applyFill="1" applyBorder="1" applyAlignment="1" applyProtection="1">
      <alignment horizontal="right" vertical="center" wrapText="1" indent="1"/>
      <protection locked="0"/>
    </xf>
    <xf numFmtId="164" fontId="30" fillId="0" borderId="3" xfId="4" applyNumberFormat="1" applyFont="1" applyFill="1" applyBorder="1" applyAlignment="1" applyProtection="1">
      <alignment horizontal="right" vertical="center" wrapText="1" indent="1"/>
      <protection locked="0"/>
    </xf>
    <xf numFmtId="0" fontId="28" fillId="0" borderId="13" xfId="0" applyFont="1" applyBorder="1" applyAlignment="1" applyProtection="1">
      <alignment vertical="center" wrapText="1"/>
    </xf>
    <xf numFmtId="0" fontId="27" fillId="0" borderId="9" xfId="0" applyFont="1" applyBorder="1" applyAlignment="1" applyProtection="1">
      <alignment vertical="center" wrapText="1"/>
    </xf>
    <xf numFmtId="0" fontId="27" fillId="0" borderId="8" xfId="0" applyFont="1" applyBorder="1" applyAlignment="1" applyProtection="1">
      <alignment vertical="center" wrapText="1"/>
    </xf>
    <xf numFmtId="0" fontId="27" fillId="0" borderId="10" xfId="0" applyFont="1" applyBorder="1" applyAlignment="1" applyProtection="1">
      <alignment vertical="center" wrapText="1"/>
    </xf>
    <xf numFmtId="0" fontId="28" fillId="0" borderId="22" xfId="0" applyFont="1" applyBorder="1" applyAlignment="1" applyProtection="1">
      <alignment vertical="center" wrapText="1"/>
    </xf>
    <xf numFmtId="164" fontId="20" fillId="0" borderId="14" xfId="4" applyNumberFormat="1" applyFont="1" applyFill="1" applyBorder="1" applyAlignment="1" applyProtection="1">
      <alignment horizontal="right" vertical="center" wrapText="1" indent="1"/>
      <protection locked="0"/>
    </xf>
    <xf numFmtId="164" fontId="20" fillId="0" borderId="37" xfId="4" applyNumberFormat="1" applyFont="1" applyFill="1" applyBorder="1" applyAlignment="1" applyProtection="1">
      <alignment horizontal="right" vertical="center" wrapText="1" indent="1"/>
      <protection locked="0"/>
    </xf>
    <xf numFmtId="0" fontId="32" fillId="0" borderId="13" xfId="4" applyFont="1" applyFill="1" applyBorder="1" applyAlignment="1">
      <alignment horizontal="center" vertical="center"/>
    </xf>
    <xf numFmtId="165" fontId="32" fillId="0" borderId="14" xfId="4" applyNumberFormat="1" applyFont="1" applyFill="1" applyBorder="1"/>
    <xf numFmtId="165" fontId="32" fillId="0" borderId="21" xfId="4" applyNumberFormat="1" applyFont="1" applyFill="1" applyBorder="1"/>
    <xf numFmtId="0" fontId="35" fillId="0" borderId="0" xfId="4" applyFont="1" applyFill="1"/>
    <xf numFmtId="0" fontId="29" fillId="0" borderId="13" xfId="4" applyFont="1" applyFill="1" applyBorder="1" applyAlignment="1" applyProtection="1">
      <alignment horizontal="center" vertical="center"/>
    </xf>
    <xf numFmtId="164" fontId="22" fillId="0" borderId="8" xfId="0" applyNumberFormat="1" applyFont="1" applyFill="1" applyBorder="1" applyAlignment="1" applyProtection="1">
      <alignment horizontal="left" vertical="center" wrapText="1"/>
      <protection locked="0"/>
    </xf>
    <xf numFmtId="164" fontId="0" fillId="0" borderId="7" xfId="0" applyNumberFormat="1" applyFill="1" applyBorder="1" applyAlignment="1" applyProtection="1">
      <alignment horizontal="left" vertical="center" wrapText="1"/>
      <protection locked="0"/>
    </xf>
    <xf numFmtId="49" fontId="22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22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164" fontId="22" fillId="4" borderId="2" xfId="4" applyNumberFormat="1" applyFont="1" applyFill="1" applyBorder="1" applyAlignment="1" applyProtection="1">
      <alignment horizontal="right" vertical="center" wrapText="1" indent="1"/>
      <protection locked="0"/>
    </xf>
    <xf numFmtId="164" fontId="22" fillId="4" borderId="6" xfId="4" applyNumberFormat="1" applyFont="1" applyFill="1" applyBorder="1" applyAlignment="1" applyProtection="1">
      <alignment horizontal="right" vertical="center" wrapText="1" indent="1"/>
      <protection locked="0"/>
    </xf>
    <xf numFmtId="49" fontId="22" fillId="0" borderId="14" xfId="0" applyNumberFormat="1" applyFont="1" applyFill="1" applyBorder="1" applyAlignment="1" applyProtection="1">
      <alignment horizontal="center" vertical="center" wrapText="1"/>
      <protection locked="0"/>
    </xf>
    <xf numFmtId="49" fontId="15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15" fillId="0" borderId="14" xfId="0" applyNumberFormat="1" applyFont="1" applyFill="1" applyBorder="1" applyAlignment="1" applyProtection="1">
      <alignment horizontal="center" vertical="center" wrapText="1"/>
      <protection locked="0"/>
    </xf>
    <xf numFmtId="49" fontId="15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15" fillId="0" borderId="54" xfId="0" applyNumberFormat="1" applyFont="1" applyFill="1" applyBorder="1" applyAlignment="1" applyProtection="1">
      <alignment horizontal="center" vertical="center" wrapText="1"/>
      <protection locked="0"/>
    </xf>
    <xf numFmtId="164" fontId="6" fillId="0" borderId="0" xfId="0" applyNumberFormat="1" applyFont="1" applyFill="1" applyAlignment="1" applyProtection="1">
      <alignment horizontal="right"/>
    </xf>
    <xf numFmtId="164" fontId="5" fillId="0" borderId="0" xfId="0" applyNumberFormat="1" applyFont="1" applyFill="1" applyAlignment="1" applyProtection="1">
      <alignment vertical="center"/>
    </xf>
    <xf numFmtId="164" fontId="5" fillId="0" borderId="0" xfId="0" applyNumberFormat="1" applyFont="1" applyFill="1" applyAlignment="1" applyProtection="1">
      <alignment horizontal="center" vertical="center"/>
    </xf>
    <xf numFmtId="164" fontId="5" fillId="0" borderId="0" xfId="0" applyNumberFormat="1" applyFont="1" applyFill="1" applyAlignment="1" applyProtection="1">
      <alignment horizontal="center" vertical="center" wrapText="1"/>
    </xf>
    <xf numFmtId="0" fontId="22" fillId="0" borderId="1" xfId="5" applyFont="1" applyFill="1" applyBorder="1" applyAlignment="1" applyProtection="1">
      <alignment horizontal="left" vertical="center" wrapText="1" indent="1"/>
    </xf>
    <xf numFmtId="164" fontId="34" fillId="0" borderId="1" xfId="0" applyNumberFormat="1" applyFont="1" applyFill="1" applyBorder="1" applyAlignment="1" applyProtection="1">
      <alignment horizontal="right" vertical="center" wrapText="1" indent="1"/>
    </xf>
    <xf numFmtId="0" fontId="28" fillId="0" borderId="14" xfId="0" applyFont="1" applyBorder="1" applyAlignment="1" applyProtection="1">
      <alignment vertical="center" wrapText="1"/>
    </xf>
    <xf numFmtId="0" fontId="28" fillId="0" borderId="23" xfId="0" applyFont="1" applyBorder="1" applyAlignment="1" applyProtection="1">
      <alignment vertical="center" wrapText="1"/>
    </xf>
    <xf numFmtId="0" fontId="27" fillId="0" borderId="6" xfId="0" applyFont="1" applyBorder="1" applyAlignment="1" applyProtection="1">
      <alignment horizontal="left" vertical="center" wrapText="1"/>
    </xf>
    <xf numFmtId="164" fontId="20" fillId="0" borderId="56" xfId="4" applyNumberFormat="1" applyFont="1" applyFill="1" applyBorder="1" applyAlignment="1" applyProtection="1">
      <alignment horizontal="right" vertical="center" wrapText="1" indent="1"/>
    </xf>
    <xf numFmtId="164" fontId="22" fillId="0" borderId="57" xfId="4" applyNumberFormat="1" applyFont="1" applyFill="1" applyBorder="1" applyAlignment="1" applyProtection="1">
      <alignment horizontal="right" vertical="center" wrapText="1" indent="1"/>
      <protection locked="0"/>
    </xf>
    <xf numFmtId="164" fontId="22" fillId="0" borderId="49" xfId="4" applyNumberFormat="1" applyFont="1" applyFill="1" applyBorder="1" applyAlignment="1" applyProtection="1">
      <alignment horizontal="right" vertical="center" wrapText="1" indent="1"/>
      <protection locked="0"/>
    </xf>
    <xf numFmtId="164" fontId="22" fillId="0" borderId="58" xfId="4" applyNumberFormat="1" applyFont="1" applyFill="1" applyBorder="1" applyAlignment="1" applyProtection="1">
      <alignment horizontal="right" vertical="center" wrapText="1" indent="1"/>
      <protection locked="0"/>
    </xf>
    <xf numFmtId="164" fontId="22" fillId="0" borderId="48" xfId="4" applyNumberFormat="1" applyFont="1" applyFill="1" applyBorder="1" applyAlignment="1" applyProtection="1">
      <alignment horizontal="right" vertical="center" wrapText="1" indent="1"/>
      <protection locked="0"/>
    </xf>
    <xf numFmtId="164" fontId="20" fillId="0" borderId="34" xfId="4" applyNumberFormat="1" applyFont="1" applyFill="1" applyBorder="1" applyAlignment="1" applyProtection="1">
      <alignment horizontal="right" vertical="center" wrapText="1" indent="1"/>
    </xf>
    <xf numFmtId="164" fontId="22" fillId="0" borderId="59" xfId="4" applyNumberFormat="1" applyFont="1" applyFill="1" applyBorder="1" applyAlignment="1" applyProtection="1">
      <alignment horizontal="right" vertical="center" wrapText="1" indent="1"/>
      <protection locked="0"/>
    </xf>
    <xf numFmtId="164" fontId="22" fillId="0" borderId="60" xfId="4" applyNumberFormat="1" applyFont="1" applyFill="1" applyBorder="1" applyAlignment="1" applyProtection="1">
      <alignment horizontal="right" vertical="center" wrapText="1" indent="1"/>
      <protection locked="0"/>
    </xf>
    <xf numFmtId="164" fontId="22" fillId="0" borderId="40" xfId="4" applyNumberFormat="1" applyFont="1" applyFill="1" applyBorder="1" applyAlignment="1" applyProtection="1">
      <alignment horizontal="right" vertical="center" wrapText="1" indent="1"/>
      <protection locked="0"/>
    </xf>
    <xf numFmtId="164" fontId="29" fillId="0" borderId="34" xfId="4" applyNumberFormat="1" applyFont="1" applyFill="1" applyBorder="1" applyAlignment="1" applyProtection="1">
      <alignment horizontal="right" vertical="center" wrapText="1" indent="1"/>
    </xf>
    <xf numFmtId="164" fontId="28" fillId="0" borderId="34" xfId="0" applyNumberFormat="1" applyFont="1" applyBorder="1" applyAlignment="1" applyProtection="1">
      <alignment horizontal="right" vertical="center" wrapText="1" indent="1"/>
    </xf>
    <xf numFmtId="164" fontId="26" fillId="0" borderId="34" xfId="0" quotePrefix="1" applyNumberFormat="1" applyFont="1" applyBorder="1" applyAlignment="1" applyProtection="1">
      <alignment horizontal="right" vertical="center" wrapText="1" indent="1"/>
    </xf>
    <xf numFmtId="164" fontId="20" fillId="0" borderId="61" xfId="4" applyNumberFormat="1" applyFont="1" applyFill="1" applyBorder="1" applyAlignment="1" applyProtection="1">
      <alignment horizontal="right" vertical="center" wrapText="1" indent="1"/>
    </xf>
    <xf numFmtId="164" fontId="22" fillId="0" borderId="51" xfId="4" applyNumberFormat="1" applyFont="1" applyFill="1" applyBorder="1" applyAlignment="1" applyProtection="1">
      <alignment horizontal="right" vertical="center" wrapText="1" indent="1"/>
      <protection locked="0"/>
    </xf>
    <xf numFmtId="164" fontId="22" fillId="0" borderId="62" xfId="4" applyNumberFormat="1" applyFont="1" applyFill="1" applyBorder="1" applyAlignment="1" applyProtection="1">
      <alignment horizontal="right" vertical="center" wrapText="1" indent="1"/>
      <protection locked="0"/>
    </xf>
    <xf numFmtId="164" fontId="28" fillId="0" borderId="37" xfId="0" applyNumberFormat="1" applyFont="1" applyBorder="1" applyAlignment="1" applyProtection="1">
      <alignment horizontal="right" vertical="center" wrapText="1" indent="1"/>
    </xf>
    <xf numFmtId="164" fontId="26" fillId="0" borderId="37" xfId="0" quotePrefix="1" applyNumberFormat="1" applyFont="1" applyBorder="1" applyAlignment="1" applyProtection="1">
      <alignment horizontal="right" vertical="center" wrapText="1" indent="1"/>
    </xf>
    <xf numFmtId="164" fontId="22" fillId="0" borderId="4" xfId="4" applyNumberFormat="1" applyFont="1" applyFill="1" applyBorder="1" applyAlignment="1" applyProtection="1">
      <alignment horizontal="right" vertical="center" wrapText="1" indent="1"/>
      <protection locked="0"/>
    </xf>
    <xf numFmtId="164" fontId="22" fillId="0" borderId="31" xfId="4" applyNumberFormat="1" applyFont="1" applyFill="1" applyBorder="1" applyAlignment="1" applyProtection="1">
      <alignment horizontal="right" vertical="center" wrapText="1" indent="1"/>
      <protection locked="0"/>
    </xf>
    <xf numFmtId="164" fontId="28" fillId="0" borderId="14" xfId="0" applyNumberFormat="1" applyFont="1" applyBorder="1" applyAlignment="1" applyProtection="1">
      <alignment horizontal="right" vertical="center" wrapText="1" indent="1"/>
    </xf>
    <xf numFmtId="164" fontId="26" fillId="0" borderId="14" xfId="0" quotePrefix="1" applyNumberFormat="1" applyFont="1" applyBorder="1" applyAlignment="1" applyProtection="1">
      <alignment horizontal="right" vertical="center" wrapText="1" indent="1"/>
    </xf>
    <xf numFmtId="0" fontId="7" fillId="0" borderId="0" xfId="0" applyFont="1" applyFill="1" applyAlignment="1" applyProtection="1">
      <alignment horizontal="center" wrapText="1"/>
    </xf>
    <xf numFmtId="164" fontId="7" fillId="0" borderId="0" xfId="4" applyNumberFormat="1" applyFont="1" applyFill="1" applyBorder="1" applyAlignment="1" applyProtection="1">
      <alignment horizontal="center" vertical="center"/>
    </xf>
    <xf numFmtId="164" fontId="36" fillId="0" borderId="36" xfId="4" applyNumberFormat="1" applyFont="1" applyFill="1" applyBorder="1" applyAlignment="1" applyProtection="1">
      <alignment horizontal="left" vertical="center"/>
    </xf>
    <xf numFmtId="164" fontId="36" fillId="0" borderId="36" xfId="4" applyNumberFormat="1" applyFont="1" applyFill="1" applyBorder="1" applyAlignment="1" applyProtection="1">
      <alignment horizontal="left"/>
    </xf>
    <xf numFmtId="0" fontId="24" fillId="0" borderId="0" xfId="4" applyFont="1" applyFill="1" applyAlignment="1" applyProtection="1">
      <alignment horizontal="center"/>
    </xf>
    <xf numFmtId="164" fontId="31" fillId="0" borderId="63" xfId="0" applyNumberFormat="1" applyFont="1" applyFill="1" applyBorder="1" applyAlignment="1" applyProtection="1">
      <alignment horizontal="center" vertical="center" wrapText="1"/>
    </xf>
    <xf numFmtId="164" fontId="31" fillId="0" borderId="64" xfId="0" applyNumberFormat="1" applyFont="1" applyFill="1" applyBorder="1" applyAlignment="1" applyProtection="1">
      <alignment horizontal="center" vertical="center" wrapText="1"/>
    </xf>
    <xf numFmtId="164" fontId="18" fillId="0" borderId="0" xfId="0" applyNumberFormat="1" applyFont="1" applyFill="1" applyAlignment="1" applyProtection="1">
      <alignment horizontal="center" textRotation="180" wrapText="1"/>
    </xf>
    <xf numFmtId="164" fontId="46" fillId="0" borderId="53" xfId="0" applyNumberFormat="1" applyFont="1" applyFill="1" applyBorder="1" applyAlignment="1" applyProtection="1">
      <alignment horizontal="center" vertical="center" wrapText="1"/>
    </xf>
    <xf numFmtId="164" fontId="31" fillId="0" borderId="65" xfId="0" applyNumberFormat="1" applyFont="1" applyFill="1" applyBorder="1" applyAlignment="1" applyProtection="1">
      <alignment horizontal="center" vertical="center" wrapText="1"/>
    </xf>
    <xf numFmtId="164" fontId="31" fillId="0" borderId="66" xfId="0" applyNumberFormat="1" applyFont="1" applyFill="1" applyBorder="1" applyAlignment="1" applyProtection="1">
      <alignment horizontal="center" vertical="center" wrapText="1"/>
    </xf>
    <xf numFmtId="164" fontId="5" fillId="0" borderId="0" xfId="4" applyNumberFormat="1" applyFont="1" applyFill="1" applyBorder="1" applyAlignment="1" applyProtection="1">
      <alignment horizontal="center" vertical="center" wrapText="1"/>
    </xf>
    <xf numFmtId="0" fontId="11" fillId="0" borderId="0" xfId="0" applyFont="1" applyFill="1" applyBorder="1" applyAlignment="1" applyProtection="1">
      <alignment horizontal="right"/>
    </xf>
    <xf numFmtId="0" fontId="32" fillId="0" borderId="20" xfId="4" applyFont="1" applyFill="1" applyBorder="1" applyAlignment="1">
      <alignment horizontal="center" vertical="center" wrapText="1"/>
    </xf>
    <xf numFmtId="0" fontId="32" fillId="0" borderId="18" xfId="4" applyFont="1" applyFill="1" applyBorder="1" applyAlignment="1">
      <alignment horizontal="center" vertical="center" wrapText="1"/>
    </xf>
    <xf numFmtId="0" fontId="32" fillId="0" borderId="11" xfId="4" applyFont="1" applyFill="1" applyBorder="1" applyAlignment="1">
      <alignment horizontal="center" vertical="center" wrapText="1"/>
    </xf>
    <xf numFmtId="0" fontId="32" fillId="0" borderId="10" xfId="4" applyFont="1" applyFill="1" applyBorder="1" applyAlignment="1">
      <alignment horizontal="center" vertical="center" wrapText="1"/>
    </xf>
    <xf numFmtId="0" fontId="32" fillId="0" borderId="4" xfId="4" applyFont="1" applyFill="1" applyBorder="1" applyAlignment="1">
      <alignment horizontal="center" vertical="center" wrapText="1"/>
    </xf>
    <xf numFmtId="0" fontId="32" fillId="0" borderId="6" xfId="4" applyFont="1" applyFill="1" applyBorder="1" applyAlignment="1">
      <alignment horizontal="center" vertical="center" wrapText="1"/>
    </xf>
    <xf numFmtId="0" fontId="21" fillId="0" borderId="0" xfId="0" applyFont="1" applyFill="1" applyBorder="1" applyAlignment="1" applyProtection="1">
      <alignment horizontal="right"/>
    </xf>
    <xf numFmtId="0" fontId="31" fillId="0" borderId="13" xfId="4" applyFont="1" applyFill="1" applyBorder="1" applyAlignment="1" applyProtection="1">
      <alignment horizontal="left"/>
    </xf>
    <xf numFmtId="0" fontId="31" fillId="0" borderId="14" xfId="4" applyFont="1" applyFill="1" applyBorder="1" applyAlignment="1" applyProtection="1">
      <alignment horizontal="left"/>
    </xf>
    <xf numFmtId="0" fontId="22" fillId="0" borderId="53" xfId="4" applyFont="1" applyFill="1" applyBorder="1" applyAlignment="1">
      <alignment horizontal="justify" vertical="center" wrapText="1"/>
    </xf>
    <xf numFmtId="164" fontId="24" fillId="0" borderId="0" xfId="0" applyNumberFormat="1" applyFont="1" applyFill="1" applyAlignment="1">
      <alignment horizontal="center" vertical="center" wrapText="1"/>
    </xf>
    <xf numFmtId="0" fontId="0" fillId="0" borderId="0" xfId="0" applyFill="1" applyAlignment="1" applyProtection="1">
      <alignment horizontal="left"/>
    </xf>
    <xf numFmtId="0" fontId="33" fillId="0" borderId="0" xfId="0" applyFont="1" applyFill="1" applyBorder="1" applyAlignment="1" applyProtection="1">
      <alignment horizontal="right"/>
    </xf>
    <xf numFmtId="0" fontId="31" fillId="0" borderId="43" xfId="0" applyFont="1" applyFill="1" applyBorder="1" applyAlignment="1" applyProtection="1">
      <alignment horizontal="left" indent="1"/>
    </xf>
    <xf numFmtId="0" fontId="31" fillId="0" borderId="44" xfId="0" applyFont="1" applyFill="1" applyBorder="1" applyAlignment="1" applyProtection="1">
      <alignment horizontal="left" indent="1"/>
    </xf>
    <xf numFmtId="0" fontId="31" fillId="0" borderId="42" xfId="0" applyFont="1" applyFill="1" applyBorder="1" applyAlignment="1" applyProtection="1">
      <alignment horizontal="left" indent="1"/>
    </xf>
    <xf numFmtId="0" fontId="30" fillId="0" borderId="4" xfId="0" applyFont="1" applyFill="1" applyBorder="1" applyAlignment="1" applyProtection="1">
      <alignment horizontal="right" indent="1"/>
      <protection locked="0"/>
    </xf>
    <xf numFmtId="0" fontId="30" fillId="0" borderId="20" xfId="0" applyFont="1" applyFill="1" applyBorder="1" applyAlignment="1" applyProtection="1">
      <alignment horizontal="right" indent="1"/>
      <protection locked="0"/>
    </xf>
    <xf numFmtId="0" fontId="30" fillId="0" borderId="6" xfId="0" applyFont="1" applyFill="1" applyBorder="1" applyAlignment="1" applyProtection="1">
      <alignment horizontal="right" indent="1"/>
      <protection locked="0"/>
    </xf>
    <xf numFmtId="0" fontId="30" fillId="0" borderId="18" xfId="0" applyFont="1" applyFill="1" applyBorder="1" applyAlignment="1" applyProtection="1">
      <alignment horizontal="right" indent="1"/>
      <protection locked="0"/>
    </xf>
    <xf numFmtId="49" fontId="24" fillId="0" borderId="0" xfId="0" applyNumberFormat="1" applyFont="1" applyFill="1" applyBorder="1" applyAlignment="1" applyProtection="1">
      <alignment horizontal="left" vertical="center"/>
    </xf>
    <xf numFmtId="0" fontId="29" fillId="0" borderId="14" xfId="0" applyFont="1" applyFill="1" applyBorder="1" applyAlignment="1" applyProtection="1">
      <alignment horizontal="right" indent="1"/>
    </xf>
    <xf numFmtId="0" fontId="29" fillId="0" borderId="21" xfId="0" applyFont="1" applyFill="1" applyBorder="1" applyAlignment="1" applyProtection="1">
      <alignment horizontal="right" indent="1"/>
    </xf>
    <xf numFmtId="0" fontId="31" fillId="0" borderId="19" xfId="0" applyFont="1" applyFill="1" applyBorder="1" applyAlignment="1" applyProtection="1">
      <alignment horizontal="center"/>
    </xf>
    <xf numFmtId="0" fontId="31" fillId="0" borderId="33" xfId="0" applyFont="1" applyFill="1" applyBorder="1" applyAlignment="1" applyProtection="1">
      <alignment horizontal="center"/>
    </xf>
    <xf numFmtId="0" fontId="31" fillId="0" borderId="67" xfId="0" applyFont="1" applyFill="1" applyBorder="1" applyAlignment="1" applyProtection="1">
      <alignment horizontal="center"/>
    </xf>
    <xf numFmtId="0" fontId="31" fillId="0" borderId="53" xfId="0" applyFont="1" applyFill="1" applyBorder="1" applyAlignment="1" applyProtection="1">
      <alignment horizontal="center"/>
    </xf>
    <xf numFmtId="0" fontId="31" fillId="0" borderId="68" xfId="0" applyFont="1" applyFill="1" applyBorder="1" applyAlignment="1" applyProtection="1">
      <alignment horizontal="center"/>
    </xf>
    <xf numFmtId="0" fontId="30" fillId="0" borderId="55" xfId="0" applyFont="1" applyFill="1" applyBorder="1" applyAlignment="1" applyProtection="1">
      <alignment horizontal="left" indent="1"/>
      <protection locked="0"/>
    </xf>
    <xf numFmtId="0" fontId="30" fillId="0" borderId="69" xfId="0" applyFont="1" applyFill="1" applyBorder="1" applyAlignment="1" applyProtection="1">
      <alignment horizontal="left" indent="1"/>
      <protection locked="0"/>
    </xf>
    <xf numFmtId="0" fontId="30" fillId="0" borderId="70" xfId="0" applyFont="1" applyFill="1" applyBorder="1" applyAlignment="1" applyProtection="1">
      <alignment horizontal="left" indent="1"/>
      <protection locked="0"/>
    </xf>
    <xf numFmtId="0" fontId="30" fillId="0" borderId="39" xfId="0" applyFont="1" applyFill="1" applyBorder="1" applyAlignment="1" applyProtection="1">
      <alignment horizontal="left" indent="1"/>
      <protection locked="0"/>
    </xf>
    <xf numFmtId="0" fontId="30" fillId="0" borderId="40" xfId="0" applyFont="1" applyFill="1" applyBorder="1" applyAlignment="1" applyProtection="1">
      <alignment horizontal="left" indent="1"/>
      <protection locked="0"/>
    </xf>
    <xf numFmtId="0" fontId="30" fillId="0" borderId="71" xfId="0" applyFont="1" applyFill="1" applyBorder="1" applyAlignment="1" applyProtection="1">
      <alignment horizontal="left" indent="1"/>
      <protection locked="0"/>
    </xf>
    <xf numFmtId="0" fontId="40" fillId="0" borderId="36" xfId="0" applyFont="1" applyBorder="1" applyAlignment="1" applyProtection="1">
      <alignment horizontal="right" vertical="top"/>
      <protection locked="0"/>
    </xf>
    <xf numFmtId="0" fontId="0" fillId="0" borderId="36" xfId="0" applyBorder="1" applyAlignment="1"/>
    <xf numFmtId="164" fontId="19" fillId="0" borderId="36" xfId="0" applyNumberFormat="1" applyFont="1" applyFill="1" applyBorder="1" applyAlignment="1" applyProtection="1">
      <alignment horizontal="right" wrapText="1"/>
    </xf>
    <xf numFmtId="0" fontId="0" fillId="0" borderId="36" xfId="0" applyBorder="1" applyAlignment="1">
      <alignment horizontal="right"/>
    </xf>
    <xf numFmtId="0" fontId="40" fillId="0" borderId="36" xfId="0" applyFont="1" applyBorder="1" applyAlignment="1" applyProtection="1">
      <alignment horizontal="right" vertical="top"/>
    </xf>
    <xf numFmtId="0" fontId="3" fillId="0" borderId="0" xfId="0" applyFont="1" applyFill="1" applyAlignment="1" applyProtection="1">
      <alignment horizontal="left"/>
      <protection locked="0"/>
    </xf>
    <xf numFmtId="0" fontId="24" fillId="0" borderId="0" xfId="0" applyFont="1" applyFill="1" applyAlignment="1">
      <alignment horizontal="center" wrapText="1"/>
    </xf>
    <xf numFmtId="164" fontId="24" fillId="0" borderId="0" xfId="0" applyNumberFormat="1" applyFont="1" applyFill="1" applyAlignment="1" applyProtection="1">
      <alignment horizontal="center" vertical="center" wrapText="1"/>
    </xf>
    <xf numFmtId="164" fontId="8" fillId="0" borderId="43" xfId="0" applyNumberFormat="1" applyFont="1" applyFill="1" applyBorder="1" applyAlignment="1" applyProtection="1">
      <alignment horizontal="left" vertical="center" wrapText="1" indent="2"/>
    </xf>
    <xf numFmtId="164" fontId="8" fillId="0" borderId="37" xfId="0" applyNumberFormat="1" applyFont="1" applyFill="1" applyBorder="1" applyAlignment="1" applyProtection="1">
      <alignment horizontal="left" vertical="center" wrapText="1" indent="2"/>
    </xf>
    <xf numFmtId="164" fontId="8" fillId="0" borderId="63" xfId="0" applyNumberFormat="1" applyFont="1" applyFill="1" applyBorder="1" applyAlignment="1" applyProtection="1">
      <alignment horizontal="center" vertical="center"/>
    </xf>
    <xf numFmtId="164" fontId="8" fillId="0" borderId="64" xfId="0" applyNumberFormat="1" applyFont="1" applyFill="1" applyBorder="1" applyAlignment="1" applyProtection="1">
      <alignment horizontal="center" vertical="center"/>
    </xf>
    <xf numFmtId="164" fontId="8" fillId="0" borderId="55" xfId="0" applyNumberFormat="1" applyFont="1" applyFill="1" applyBorder="1" applyAlignment="1" applyProtection="1">
      <alignment horizontal="center" vertical="center"/>
    </xf>
    <xf numFmtId="164" fontId="8" fillId="0" borderId="69" xfId="0" applyNumberFormat="1" applyFont="1" applyFill="1" applyBorder="1" applyAlignment="1" applyProtection="1">
      <alignment horizontal="center" vertical="center"/>
    </xf>
    <xf numFmtId="164" fontId="8" fillId="0" borderId="51" xfId="0" applyNumberFormat="1" applyFont="1" applyFill="1" applyBorder="1" applyAlignment="1" applyProtection="1">
      <alignment horizontal="center" vertical="center"/>
    </xf>
    <xf numFmtId="164" fontId="8" fillId="0" borderId="63" xfId="0" applyNumberFormat="1" applyFont="1" applyFill="1" applyBorder="1" applyAlignment="1" applyProtection="1">
      <alignment horizontal="center" vertical="center" wrapText="1"/>
    </xf>
    <xf numFmtId="164" fontId="8" fillId="0" borderId="64" xfId="0" applyNumberFormat="1" applyFont="1" applyFill="1" applyBorder="1" applyAlignment="1" applyProtection="1">
      <alignment horizontal="center" vertical="center" wrapText="1"/>
    </xf>
    <xf numFmtId="0" fontId="30" fillId="0" borderId="53" xfId="0" applyFont="1" applyFill="1" applyBorder="1" applyAlignment="1">
      <alignment horizontal="justify" vertical="center" wrapText="1"/>
    </xf>
    <xf numFmtId="0" fontId="16" fillId="0" borderId="0" xfId="0" applyFont="1" applyAlignment="1">
      <alignment horizontal="center" wrapText="1"/>
    </xf>
    <xf numFmtId="0" fontId="21" fillId="0" borderId="34" xfId="5" applyFont="1" applyFill="1" applyBorder="1" applyAlignment="1" applyProtection="1">
      <alignment horizontal="left" vertical="center" indent="1"/>
    </xf>
    <xf numFmtId="0" fontId="21" fillId="0" borderId="44" xfId="5" applyFont="1" applyFill="1" applyBorder="1" applyAlignment="1" applyProtection="1">
      <alignment horizontal="left" vertical="center" indent="1"/>
    </xf>
    <xf numFmtId="0" fontId="21" fillId="0" borderId="37" xfId="5" applyFont="1" applyFill="1" applyBorder="1" applyAlignment="1" applyProtection="1">
      <alignment horizontal="left" vertical="center" indent="1"/>
    </xf>
    <xf numFmtId="0" fontId="24" fillId="0" borderId="0" xfId="5" applyFont="1" applyFill="1" applyAlignment="1" applyProtection="1">
      <alignment horizontal="center" wrapText="1"/>
    </xf>
    <xf numFmtId="0" fontId="24" fillId="0" borderId="0" xfId="5" applyFont="1" applyFill="1" applyAlignment="1" applyProtection="1">
      <alignment horizontal="center"/>
    </xf>
    <xf numFmtId="0" fontId="36" fillId="0" borderId="0" xfId="0" applyFont="1" applyAlignment="1" applyProtection="1">
      <alignment horizontal="right"/>
    </xf>
    <xf numFmtId="0" fontId="31" fillId="0" borderId="43" xfId="0" applyFont="1" applyBorder="1" applyAlignment="1" applyProtection="1">
      <alignment horizontal="left" vertical="center" indent="2"/>
    </xf>
    <xf numFmtId="0" fontId="31" fillId="0" borderId="42" xfId="0" applyFont="1" applyBorder="1" applyAlignment="1" applyProtection="1">
      <alignment horizontal="left" vertical="center" indent="2"/>
    </xf>
    <xf numFmtId="0" fontId="24" fillId="0" borderId="0" xfId="0" applyFont="1" applyAlignment="1">
      <alignment horizontal="center" wrapText="1"/>
    </xf>
  </cellXfs>
  <cellStyles count="6">
    <cellStyle name="Ezres" xfId="1" builtinId="3"/>
    <cellStyle name="Hiperhivatkozás" xfId="2"/>
    <cellStyle name="Már látott hiperhivatkozás" xfId="3"/>
    <cellStyle name="Normál" xfId="0" builtinId="0"/>
    <cellStyle name="Normál_KVRENMUNKA" xfId="4"/>
    <cellStyle name="Normál_SEGEDLETEK" xfId="5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2:B16"/>
  <sheetViews>
    <sheetView workbookViewId="0">
      <selection activeCell="K30" sqref="K30"/>
    </sheetView>
  </sheetViews>
  <sheetFormatPr defaultRowHeight="12.75"/>
  <cols>
    <col min="1" max="1" width="48.5" customWidth="1"/>
    <col min="2" max="2" width="73.5" customWidth="1"/>
    <col min="3" max="3" width="16.83203125" customWidth="1"/>
  </cols>
  <sheetData>
    <row r="2" spans="1:2">
      <c r="A2" t="s">
        <v>162</v>
      </c>
    </row>
    <row r="4" spans="1:2">
      <c r="A4" s="160"/>
      <c r="B4" s="160"/>
    </row>
    <row r="5" spans="1:2" s="172" customFormat="1" ht="15.75">
      <c r="A5" s="105" t="s">
        <v>463</v>
      </c>
      <c r="B5" s="171"/>
    </row>
    <row r="6" spans="1:2">
      <c r="A6" s="160"/>
      <c r="B6" s="160"/>
    </row>
    <row r="7" spans="1:2">
      <c r="A7" s="160" t="s">
        <v>465</v>
      </c>
      <c r="B7" s="160" t="s">
        <v>466</v>
      </c>
    </row>
    <row r="8" spans="1:2">
      <c r="A8" s="160" t="s">
        <v>467</v>
      </c>
      <c r="B8" s="160" t="s">
        <v>468</v>
      </c>
    </row>
    <row r="9" spans="1:2">
      <c r="A9" s="160" t="s">
        <v>469</v>
      </c>
      <c r="B9" s="160" t="s">
        <v>470</v>
      </c>
    </row>
    <row r="10" spans="1:2">
      <c r="A10" s="160"/>
      <c r="B10" s="160"/>
    </row>
    <row r="11" spans="1:2">
      <c r="A11" s="160"/>
      <c r="B11" s="160"/>
    </row>
    <row r="12" spans="1:2" s="172" customFormat="1" ht="15.75">
      <c r="A12" s="105" t="s">
        <v>464</v>
      </c>
      <c r="B12" s="171"/>
    </row>
    <row r="13" spans="1:2">
      <c r="A13" s="160"/>
      <c r="B13" s="160"/>
    </row>
    <row r="14" spans="1:2">
      <c r="A14" s="160" t="s">
        <v>474</v>
      </c>
      <c r="B14" s="160" t="s">
        <v>473</v>
      </c>
    </row>
    <row r="15" spans="1:2">
      <c r="A15" s="160" t="s">
        <v>273</v>
      </c>
      <c r="B15" s="160" t="s">
        <v>472</v>
      </c>
    </row>
    <row r="16" spans="1:2">
      <c r="A16" s="160" t="s">
        <v>475</v>
      </c>
      <c r="B16" s="160" t="s">
        <v>471</v>
      </c>
    </row>
  </sheetData>
  <sheetProtection sheet="1"/>
  <phoneticPr fontId="30" type="noConversion"/>
  <pageMargins left="1.0629921259842521" right="1.0236220472440944" top="0.78740157480314965" bottom="0.78740157480314965" header="0.70866141732283472" footer="0.70866141732283472"/>
  <pageSetup paperSize="9" orientation="landscape" verticalDpi="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92D050"/>
  </sheetPr>
  <dimension ref="A1:F24"/>
  <sheetViews>
    <sheetView topLeftCell="A4" workbookViewId="0">
      <selection activeCell="A12" sqref="A11:A12"/>
    </sheetView>
  </sheetViews>
  <sheetFormatPr defaultRowHeight="12.75"/>
  <cols>
    <col min="1" max="1" width="60.6640625" style="48" customWidth="1"/>
    <col min="2" max="2" width="15.6640625" style="47" customWidth="1"/>
    <col min="3" max="3" width="16.33203125" style="47" customWidth="1"/>
    <col min="4" max="4" width="18" style="47" customWidth="1"/>
    <col min="5" max="5" width="16.6640625" style="47" customWidth="1"/>
    <col min="6" max="6" width="18.83203125" style="47" customWidth="1"/>
    <col min="7" max="8" width="12.83203125" style="47" customWidth="1"/>
    <col min="9" max="9" width="13.83203125" style="47" customWidth="1"/>
    <col min="10" max="16384" width="9.33203125" style="47"/>
  </cols>
  <sheetData>
    <row r="1" spans="1:6" ht="24.75" customHeight="1">
      <c r="A1" s="591" t="s">
        <v>1</v>
      </c>
      <c r="B1" s="591"/>
      <c r="C1" s="591"/>
      <c r="D1" s="591"/>
      <c r="E1" s="591"/>
      <c r="F1" s="591"/>
    </row>
    <row r="2" spans="1:6" ht="23.25" customHeight="1" thickBot="1">
      <c r="A2" s="222"/>
      <c r="B2" s="60"/>
      <c r="C2" s="60"/>
      <c r="D2" s="60"/>
      <c r="E2" s="60"/>
      <c r="F2" s="55" t="s">
        <v>67</v>
      </c>
    </row>
    <row r="3" spans="1:6" s="50" customFormat="1" ht="48.75" customHeight="1" thickBot="1">
      <c r="A3" s="223" t="s">
        <v>74</v>
      </c>
      <c r="B3" s="224" t="s">
        <v>72</v>
      </c>
      <c r="C3" s="224" t="s">
        <v>73</v>
      </c>
      <c r="D3" s="224" t="s">
        <v>477</v>
      </c>
      <c r="E3" s="224" t="s">
        <v>275</v>
      </c>
      <c r="F3" s="56" t="s">
        <v>479</v>
      </c>
    </row>
    <row r="4" spans="1:6" s="60" customFormat="1" ht="15" customHeight="1" thickBot="1">
      <c r="A4" s="57">
        <v>1</v>
      </c>
      <c r="B4" s="58">
        <v>2</v>
      </c>
      <c r="C4" s="58">
        <v>3</v>
      </c>
      <c r="D4" s="58">
        <v>4</v>
      </c>
      <c r="E4" s="58">
        <v>5</v>
      </c>
      <c r="F4" s="59">
        <v>6</v>
      </c>
    </row>
    <row r="5" spans="1:6" ht="15.95" customHeight="1">
      <c r="A5" s="67" t="s">
        <v>533</v>
      </c>
      <c r="B5" s="68">
        <v>6030</v>
      </c>
      <c r="C5" s="529" t="s">
        <v>531</v>
      </c>
      <c r="D5" s="68"/>
      <c r="E5" s="68">
        <v>6030</v>
      </c>
      <c r="F5" s="69">
        <f t="shared" ref="F5:F23" si="0">B5-D5-E5</f>
        <v>0</v>
      </c>
    </row>
    <row r="6" spans="1:6" ht="15.95" customHeight="1">
      <c r="A6" s="67" t="s">
        <v>552</v>
      </c>
      <c r="B6" s="68">
        <v>5000</v>
      </c>
      <c r="C6" s="529" t="s">
        <v>531</v>
      </c>
      <c r="D6" s="68"/>
      <c r="E6" s="68">
        <v>5000</v>
      </c>
      <c r="F6" s="69">
        <f t="shared" si="0"/>
        <v>0</v>
      </c>
    </row>
    <row r="7" spans="1:6" ht="15.95" customHeight="1">
      <c r="A7" s="67"/>
      <c r="B7" s="68"/>
      <c r="C7" s="529"/>
      <c r="D7" s="68"/>
      <c r="E7" s="68"/>
      <c r="F7" s="69">
        <f t="shared" si="0"/>
        <v>0</v>
      </c>
    </row>
    <row r="8" spans="1:6" ht="15.95" customHeight="1">
      <c r="A8" s="67"/>
      <c r="B8" s="68"/>
      <c r="C8" s="529"/>
      <c r="D8" s="68"/>
      <c r="E8" s="68"/>
      <c r="F8" s="69">
        <f t="shared" si="0"/>
        <v>0</v>
      </c>
    </row>
    <row r="9" spans="1:6" ht="15.95" customHeight="1">
      <c r="A9" s="67"/>
      <c r="B9" s="68"/>
      <c r="C9" s="529"/>
      <c r="D9" s="68"/>
      <c r="E9" s="68"/>
      <c r="F9" s="69">
        <f t="shared" si="0"/>
        <v>0</v>
      </c>
    </row>
    <row r="10" spans="1:6" ht="15.95" customHeight="1">
      <c r="A10" s="67"/>
      <c r="B10" s="68"/>
      <c r="C10" s="529"/>
      <c r="D10" s="68"/>
      <c r="E10" s="68"/>
      <c r="F10" s="69">
        <f t="shared" si="0"/>
        <v>0</v>
      </c>
    </row>
    <row r="11" spans="1:6" ht="15.95" customHeight="1">
      <c r="A11" s="67"/>
      <c r="B11" s="68"/>
      <c r="C11" s="529"/>
      <c r="D11" s="68"/>
      <c r="E11" s="68"/>
      <c r="F11" s="69">
        <f t="shared" si="0"/>
        <v>0</v>
      </c>
    </row>
    <row r="12" spans="1:6" ht="15.95" customHeight="1">
      <c r="A12" s="67"/>
      <c r="B12" s="68"/>
      <c r="C12" s="529"/>
      <c r="D12" s="68"/>
      <c r="E12" s="68"/>
      <c r="F12" s="69">
        <f t="shared" si="0"/>
        <v>0</v>
      </c>
    </row>
    <row r="13" spans="1:6" ht="15.95" customHeight="1">
      <c r="A13" s="67"/>
      <c r="B13" s="68"/>
      <c r="C13" s="529"/>
      <c r="D13" s="68"/>
      <c r="E13" s="68"/>
      <c r="F13" s="69">
        <f t="shared" si="0"/>
        <v>0</v>
      </c>
    </row>
    <row r="14" spans="1:6" ht="15.95" customHeight="1">
      <c r="A14" s="67"/>
      <c r="B14" s="68"/>
      <c r="C14" s="529"/>
      <c r="D14" s="68"/>
      <c r="E14" s="68"/>
      <c r="F14" s="69">
        <f t="shared" si="0"/>
        <v>0</v>
      </c>
    </row>
    <row r="15" spans="1:6" ht="15.95" customHeight="1">
      <c r="A15" s="67"/>
      <c r="B15" s="68"/>
      <c r="C15" s="529"/>
      <c r="D15" s="68"/>
      <c r="E15" s="68"/>
      <c r="F15" s="69">
        <f t="shared" si="0"/>
        <v>0</v>
      </c>
    </row>
    <row r="16" spans="1:6" ht="15.95" customHeight="1">
      <c r="A16" s="67"/>
      <c r="B16" s="68"/>
      <c r="C16" s="529"/>
      <c r="D16" s="68"/>
      <c r="E16" s="68"/>
      <c r="F16" s="69">
        <f t="shared" si="0"/>
        <v>0</v>
      </c>
    </row>
    <row r="17" spans="1:6" ht="15.95" customHeight="1">
      <c r="A17" s="67"/>
      <c r="B17" s="68"/>
      <c r="C17" s="529"/>
      <c r="D17" s="68"/>
      <c r="E17" s="68"/>
      <c r="F17" s="69">
        <f t="shared" si="0"/>
        <v>0</v>
      </c>
    </row>
    <row r="18" spans="1:6" ht="15.95" customHeight="1">
      <c r="A18" s="67"/>
      <c r="B18" s="68"/>
      <c r="C18" s="529"/>
      <c r="D18" s="68"/>
      <c r="E18" s="68"/>
      <c r="F18" s="69">
        <f t="shared" si="0"/>
        <v>0</v>
      </c>
    </row>
    <row r="19" spans="1:6" ht="15.95" customHeight="1">
      <c r="A19" s="67"/>
      <c r="B19" s="68"/>
      <c r="C19" s="529"/>
      <c r="D19" s="68"/>
      <c r="E19" s="68"/>
      <c r="F19" s="69">
        <f t="shared" si="0"/>
        <v>0</v>
      </c>
    </row>
    <row r="20" spans="1:6" ht="15.95" customHeight="1">
      <c r="A20" s="67"/>
      <c r="B20" s="68"/>
      <c r="C20" s="529"/>
      <c r="D20" s="68"/>
      <c r="E20" s="68"/>
      <c r="F20" s="69">
        <f t="shared" si="0"/>
        <v>0</v>
      </c>
    </row>
    <row r="21" spans="1:6" ht="15.95" customHeight="1">
      <c r="A21" s="67"/>
      <c r="B21" s="68"/>
      <c r="C21" s="529"/>
      <c r="D21" s="68"/>
      <c r="E21" s="68"/>
      <c r="F21" s="69">
        <f t="shared" si="0"/>
        <v>0</v>
      </c>
    </row>
    <row r="22" spans="1:6" ht="15.95" customHeight="1">
      <c r="A22" s="67"/>
      <c r="B22" s="68"/>
      <c r="C22" s="529"/>
      <c r="D22" s="68"/>
      <c r="E22" s="68"/>
      <c r="F22" s="69">
        <f t="shared" si="0"/>
        <v>0</v>
      </c>
    </row>
    <row r="23" spans="1:6" ht="15.95" customHeight="1" thickBot="1">
      <c r="A23" s="70"/>
      <c r="B23" s="71"/>
      <c r="C23" s="530"/>
      <c r="D23" s="71"/>
      <c r="E23" s="71"/>
      <c r="F23" s="72">
        <f t="shared" si="0"/>
        <v>0</v>
      </c>
    </row>
    <row r="24" spans="1:6" s="66" customFormat="1" ht="18" customHeight="1" thickBot="1">
      <c r="A24" s="225" t="s">
        <v>70</v>
      </c>
      <c r="B24" s="226">
        <f>SUM(B5:B23)</f>
        <v>11030</v>
      </c>
      <c r="C24" s="143"/>
      <c r="D24" s="226">
        <f>SUM(D5:D23)</f>
        <v>0</v>
      </c>
      <c r="E24" s="226">
        <f>SUM(E5:E23)</f>
        <v>11030</v>
      </c>
      <c r="F24" s="73">
        <f>SUM(F5:F23)</f>
        <v>0</v>
      </c>
    </row>
  </sheetData>
  <sheetProtection sheet="1"/>
  <mergeCells count="1">
    <mergeCell ref="A1:F1"/>
  </mergeCells>
  <phoneticPr fontId="0" type="noConversion"/>
  <printOptions horizontalCentered="1"/>
  <pageMargins left="0.78740157480314965" right="0.78740157480314965" top="1.2369791666666667" bottom="0.98425196850393704" header="0.78740157480314965" footer="0.78740157480314965"/>
  <pageSetup paperSize="9" scale="95" orientation="landscape" horizontalDpi="300" verticalDpi="300" r:id="rId1"/>
  <headerFooter alignWithMargins="0">
    <oddHeader xml:space="preserve">&amp;R&amp;"Times New Roman CE,Félkövér dőlt"&amp;12 &amp;11 7. melléklet a ……/2014. (….) önkormányzati rendelethez&amp;"Times New Roman CE,Normál"&amp;10
   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92D050"/>
  </sheetPr>
  <dimension ref="A1:H52"/>
  <sheetViews>
    <sheetView workbookViewId="0">
      <selection activeCell="P32" sqref="P32"/>
    </sheetView>
  </sheetViews>
  <sheetFormatPr defaultRowHeight="12.75"/>
  <cols>
    <col min="1" max="1" width="38.6640625" style="52" customWidth="1"/>
    <col min="2" max="5" width="13.83203125" style="52" customWidth="1"/>
    <col min="6" max="16384" width="9.33203125" style="52"/>
  </cols>
  <sheetData>
    <row r="1" spans="1:5">
      <c r="A1" s="248"/>
      <c r="B1" s="248"/>
      <c r="C1" s="248"/>
      <c r="D1" s="248"/>
      <c r="E1" s="248"/>
    </row>
    <row r="2" spans="1:5" ht="15.75">
      <c r="A2" s="249" t="s">
        <v>148</v>
      </c>
      <c r="B2" s="592"/>
      <c r="C2" s="592"/>
      <c r="D2" s="592"/>
      <c r="E2" s="592"/>
    </row>
    <row r="3" spans="1:5" ht="14.25" thickBot="1">
      <c r="A3" s="248"/>
      <c r="B3" s="248"/>
      <c r="C3" s="248"/>
      <c r="D3" s="593" t="s">
        <v>141</v>
      </c>
      <c r="E3" s="593"/>
    </row>
    <row r="4" spans="1:5" ht="15" customHeight="1" thickBot="1">
      <c r="A4" s="250" t="s">
        <v>140</v>
      </c>
      <c r="B4" s="251" t="s">
        <v>210</v>
      </c>
      <c r="C4" s="251" t="s">
        <v>267</v>
      </c>
      <c r="D4" s="251" t="s">
        <v>480</v>
      </c>
      <c r="E4" s="252" t="s">
        <v>53</v>
      </c>
    </row>
    <row r="5" spans="1:5">
      <c r="A5" s="253" t="s">
        <v>142</v>
      </c>
      <c r="B5" s="106"/>
      <c r="C5" s="106"/>
      <c r="D5" s="106"/>
      <c r="E5" s="254">
        <f t="shared" ref="E5:E11" si="0">SUM(B5:D5)</f>
        <v>0</v>
      </c>
    </row>
    <row r="6" spans="1:5">
      <c r="A6" s="255" t="s">
        <v>155</v>
      </c>
      <c r="B6" s="107"/>
      <c r="C6" s="107"/>
      <c r="D6" s="107"/>
      <c r="E6" s="256">
        <f t="shared" si="0"/>
        <v>0</v>
      </c>
    </row>
    <row r="7" spans="1:5">
      <c r="A7" s="257" t="s">
        <v>143</v>
      </c>
      <c r="B7" s="108"/>
      <c r="C7" s="108"/>
      <c r="D7" s="108"/>
      <c r="E7" s="258">
        <f t="shared" si="0"/>
        <v>0</v>
      </c>
    </row>
    <row r="8" spans="1:5">
      <c r="A8" s="257" t="s">
        <v>157</v>
      </c>
      <c r="B8" s="108"/>
      <c r="C8" s="108"/>
      <c r="D8" s="108"/>
      <c r="E8" s="258">
        <f t="shared" si="0"/>
        <v>0</v>
      </c>
    </row>
    <row r="9" spans="1:5">
      <c r="A9" s="257" t="s">
        <v>144</v>
      </c>
      <c r="B9" s="108"/>
      <c r="C9" s="108"/>
      <c r="D9" s="108"/>
      <c r="E9" s="258">
        <f t="shared" si="0"/>
        <v>0</v>
      </c>
    </row>
    <row r="10" spans="1:5">
      <c r="A10" s="257" t="s">
        <v>145</v>
      </c>
      <c r="B10" s="108"/>
      <c r="C10" s="108"/>
      <c r="D10" s="108"/>
      <c r="E10" s="258">
        <f t="shared" si="0"/>
        <v>0</v>
      </c>
    </row>
    <row r="11" spans="1:5" ht="13.5" thickBot="1">
      <c r="A11" s="109"/>
      <c r="B11" s="110"/>
      <c r="C11" s="110"/>
      <c r="D11" s="110"/>
      <c r="E11" s="258">
        <f t="shared" si="0"/>
        <v>0</v>
      </c>
    </row>
    <row r="12" spans="1:5" ht="13.5" thickBot="1">
      <c r="A12" s="259" t="s">
        <v>147</v>
      </c>
      <c r="B12" s="260">
        <f>B5+SUM(B7:B11)</f>
        <v>0</v>
      </c>
      <c r="C12" s="260">
        <f>C5+SUM(C7:C11)</f>
        <v>0</v>
      </c>
      <c r="D12" s="260">
        <f>D5+SUM(D7:D11)</f>
        <v>0</v>
      </c>
      <c r="E12" s="261">
        <f>E5+SUM(E7:E11)</f>
        <v>0</v>
      </c>
    </row>
    <row r="13" spans="1:5" ht="13.5" thickBot="1">
      <c r="A13" s="54"/>
      <c r="B13" s="54"/>
      <c r="C13" s="54"/>
      <c r="D13" s="54"/>
      <c r="E13" s="54"/>
    </row>
    <row r="14" spans="1:5" ht="15" customHeight="1" thickBot="1">
      <c r="A14" s="250" t="s">
        <v>146</v>
      </c>
      <c r="B14" s="251" t="s">
        <v>210</v>
      </c>
      <c r="C14" s="251" t="s">
        <v>267</v>
      </c>
      <c r="D14" s="251" t="s">
        <v>480</v>
      </c>
      <c r="E14" s="252" t="s">
        <v>53</v>
      </c>
    </row>
    <row r="15" spans="1:5">
      <c r="A15" s="253" t="s">
        <v>151</v>
      </c>
      <c r="B15" s="106"/>
      <c r="C15" s="106"/>
      <c r="D15" s="106"/>
      <c r="E15" s="254">
        <f t="shared" ref="E15:E21" si="1">SUM(B15:D15)</f>
        <v>0</v>
      </c>
    </row>
    <row r="16" spans="1:5">
      <c r="A16" s="262" t="s">
        <v>152</v>
      </c>
      <c r="B16" s="108"/>
      <c r="C16" s="108"/>
      <c r="D16" s="108"/>
      <c r="E16" s="258">
        <f t="shared" si="1"/>
        <v>0</v>
      </c>
    </row>
    <row r="17" spans="1:5">
      <c r="A17" s="257" t="s">
        <v>153</v>
      </c>
      <c r="B17" s="108"/>
      <c r="C17" s="108"/>
      <c r="D17" s="108"/>
      <c r="E17" s="258">
        <f t="shared" si="1"/>
        <v>0</v>
      </c>
    </row>
    <row r="18" spans="1:5">
      <c r="A18" s="257" t="s">
        <v>154</v>
      </c>
      <c r="B18" s="108"/>
      <c r="C18" s="108"/>
      <c r="D18" s="108"/>
      <c r="E18" s="258">
        <f t="shared" si="1"/>
        <v>0</v>
      </c>
    </row>
    <row r="19" spans="1:5">
      <c r="A19" s="111"/>
      <c r="B19" s="108"/>
      <c r="C19" s="108"/>
      <c r="D19" s="108"/>
      <c r="E19" s="258">
        <f t="shared" si="1"/>
        <v>0</v>
      </c>
    </row>
    <row r="20" spans="1:5">
      <c r="A20" s="111"/>
      <c r="B20" s="108"/>
      <c r="C20" s="108"/>
      <c r="D20" s="108"/>
      <c r="E20" s="258">
        <f t="shared" si="1"/>
        <v>0</v>
      </c>
    </row>
    <row r="21" spans="1:5" ht="13.5" thickBot="1">
      <c r="A21" s="109"/>
      <c r="B21" s="110"/>
      <c r="C21" s="110"/>
      <c r="D21" s="110"/>
      <c r="E21" s="258">
        <f t="shared" si="1"/>
        <v>0</v>
      </c>
    </row>
    <row r="22" spans="1:5" ht="13.5" thickBot="1">
      <c r="A22" s="259" t="s">
        <v>54</v>
      </c>
      <c r="B22" s="260">
        <f>SUM(B15:B21)</f>
        <v>0</v>
      </c>
      <c r="C22" s="260">
        <f>SUM(C15:C21)</f>
        <v>0</v>
      </c>
      <c r="D22" s="260">
        <f>SUM(D15:D21)</f>
        <v>0</v>
      </c>
      <c r="E22" s="261">
        <f>SUM(E15:E21)</f>
        <v>0</v>
      </c>
    </row>
    <row r="23" spans="1:5">
      <c r="A23" s="248"/>
      <c r="B23" s="248"/>
      <c r="C23" s="248"/>
      <c r="D23" s="248"/>
      <c r="E23" s="248"/>
    </row>
    <row r="24" spans="1:5">
      <c r="A24" s="248"/>
      <c r="B24" s="248"/>
      <c r="C24" s="248"/>
      <c r="D24" s="248"/>
      <c r="E24" s="248"/>
    </row>
    <row r="25" spans="1:5" ht="15.75">
      <c r="A25" s="249" t="s">
        <v>148</v>
      </c>
      <c r="B25" s="592"/>
      <c r="C25" s="592"/>
      <c r="D25" s="592"/>
      <c r="E25" s="592"/>
    </row>
    <row r="26" spans="1:5" ht="14.25" thickBot="1">
      <c r="A26" s="248"/>
      <c r="B26" s="248"/>
      <c r="C26" s="248"/>
      <c r="D26" s="593" t="s">
        <v>141</v>
      </c>
      <c r="E26" s="593"/>
    </row>
    <row r="27" spans="1:5" ht="13.5" thickBot="1">
      <c r="A27" s="250" t="s">
        <v>140</v>
      </c>
      <c r="B27" s="251" t="s">
        <v>210</v>
      </c>
      <c r="C27" s="251" t="s">
        <v>267</v>
      </c>
      <c r="D27" s="251" t="s">
        <v>480</v>
      </c>
      <c r="E27" s="252" t="s">
        <v>53</v>
      </c>
    </row>
    <row r="28" spans="1:5">
      <c r="A28" s="253" t="s">
        <v>142</v>
      </c>
      <c r="B28" s="106"/>
      <c r="C28" s="106"/>
      <c r="D28" s="106"/>
      <c r="E28" s="254">
        <f t="shared" ref="E28:E34" si="2">SUM(B28:D28)</f>
        <v>0</v>
      </c>
    </row>
    <row r="29" spans="1:5">
      <c r="A29" s="255" t="s">
        <v>155</v>
      </c>
      <c r="B29" s="107"/>
      <c r="C29" s="107"/>
      <c r="D29" s="107"/>
      <c r="E29" s="256">
        <f t="shared" si="2"/>
        <v>0</v>
      </c>
    </row>
    <row r="30" spans="1:5">
      <c r="A30" s="257" t="s">
        <v>143</v>
      </c>
      <c r="B30" s="108"/>
      <c r="C30" s="108"/>
      <c r="D30" s="108"/>
      <c r="E30" s="258">
        <f t="shared" si="2"/>
        <v>0</v>
      </c>
    </row>
    <row r="31" spans="1:5">
      <c r="A31" s="257" t="s">
        <v>157</v>
      </c>
      <c r="B31" s="108"/>
      <c r="C31" s="108"/>
      <c r="D31" s="108"/>
      <c r="E31" s="258">
        <f t="shared" si="2"/>
        <v>0</v>
      </c>
    </row>
    <row r="32" spans="1:5">
      <c r="A32" s="257" t="s">
        <v>144</v>
      </c>
      <c r="B32" s="108"/>
      <c r="C32" s="108"/>
      <c r="D32" s="108"/>
      <c r="E32" s="258">
        <f t="shared" si="2"/>
        <v>0</v>
      </c>
    </row>
    <row r="33" spans="1:5">
      <c r="A33" s="257" t="s">
        <v>145</v>
      </c>
      <c r="B33" s="108"/>
      <c r="C33" s="108"/>
      <c r="D33" s="108"/>
      <c r="E33" s="258">
        <f t="shared" si="2"/>
        <v>0</v>
      </c>
    </row>
    <row r="34" spans="1:5" ht="13.5" thickBot="1">
      <c r="A34" s="109"/>
      <c r="B34" s="110"/>
      <c r="C34" s="110"/>
      <c r="D34" s="110"/>
      <c r="E34" s="258">
        <f t="shared" si="2"/>
        <v>0</v>
      </c>
    </row>
    <row r="35" spans="1:5" ht="13.5" thickBot="1">
      <c r="A35" s="259" t="s">
        <v>147</v>
      </c>
      <c r="B35" s="260">
        <f>B28+SUM(B30:B34)</f>
        <v>0</v>
      </c>
      <c r="C35" s="260">
        <f>C28+SUM(C30:C34)</f>
        <v>0</v>
      </c>
      <c r="D35" s="260">
        <f>D28+SUM(D30:D34)</f>
        <v>0</v>
      </c>
      <c r="E35" s="261">
        <f>E28+SUM(E30:E34)</f>
        <v>0</v>
      </c>
    </row>
    <row r="36" spans="1:5" ht="13.5" thickBot="1">
      <c r="A36" s="54"/>
      <c r="B36" s="54"/>
      <c r="C36" s="54"/>
      <c r="D36" s="54"/>
      <c r="E36" s="54"/>
    </row>
    <row r="37" spans="1:5" ht="13.5" thickBot="1">
      <c r="A37" s="250" t="s">
        <v>146</v>
      </c>
      <c r="B37" s="251" t="s">
        <v>210</v>
      </c>
      <c r="C37" s="251" t="s">
        <v>267</v>
      </c>
      <c r="D37" s="251" t="s">
        <v>480</v>
      </c>
      <c r="E37" s="252" t="s">
        <v>53</v>
      </c>
    </row>
    <row r="38" spans="1:5">
      <c r="A38" s="253" t="s">
        <v>151</v>
      </c>
      <c r="B38" s="106"/>
      <c r="C38" s="106"/>
      <c r="D38" s="106"/>
      <c r="E38" s="254">
        <f t="shared" ref="E38:E44" si="3">SUM(B38:D38)</f>
        <v>0</v>
      </c>
    </row>
    <row r="39" spans="1:5">
      <c r="A39" s="262" t="s">
        <v>152</v>
      </c>
      <c r="B39" s="108"/>
      <c r="C39" s="108"/>
      <c r="D39" s="108"/>
      <c r="E39" s="258">
        <f t="shared" si="3"/>
        <v>0</v>
      </c>
    </row>
    <row r="40" spans="1:5">
      <c r="A40" s="257" t="s">
        <v>153</v>
      </c>
      <c r="B40" s="108"/>
      <c r="C40" s="108"/>
      <c r="D40" s="108"/>
      <c r="E40" s="258">
        <f t="shared" si="3"/>
        <v>0</v>
      </c>
    </row>
    <row r="41" spans="1:5">
      <c r="A41" s="257" t="s">
        <v>154</v>
      </c>
      <c r="B41" s="108"/>
      <c r="C41" s="108"/>
      <c r="D41" s="108"/>
      <c r="E41" s="258">
        <f t="shared" si="3"/>
        <v>0</v>
      </c>
    </row>
    <row r="42" spans="1:5">
      <c r="A42" s="111"/>
      <c r="B42" s="108"/>
      <c r="C42" s="108"/>
      <c r="D42" s="108"/>
      <c r="E42" s="258">
        <f t="shared" si="3"/>
        <v>0</v>
      </c>
    </row>
    <row r="43" spans="1:5">
      <c r="A43" s="111"/>
      <c r="B43" s="108"/>
      <c r="C43" s="108"/>
      <c r="D43" s="108"/>
      <c r="E43" s="258">
        <f t="shared" si="3"/>
        <v>0</v>
      </c>
    </row>
    <row r="44" spans="1:5" ht="13.5" thickBot="1">
      <c r="A44" s="109"/>
      <c r="B44" s="110"/>
      <c r="C44" s="110"/>
      <c r="D44" s="110"/>
      <c r="E44" s="258">
        <f t="shared" si="3"/>
        <v>0</v>
      </c>
    </row>
    <row r="45" spans="1:5" ht="13.5" thickBot="1">
      <c r="A45" s="259" t="s">
        <v>54</v>
      </c>
      <c r="B45" s="260">
        <f>SUM(B38:B44)</f>
        <v>0</v>
      </c>
      <c r="C45" s="260">
        <f>SUM(C38:C44)</f>
        <v>0</v>
      </c>
      <c r="D45" s="260">
        <f>SUM(D38:D44)</f>
        <v>0</v>
      </c>
      <c r="E45" s="261">
        <f>SUM(E38:E44)</f>
        <v>0</v>
      </c>
    </row>
    <row r="46" spans="1:5">
      <c r="A46" s="248"/>
      <c r="B46" s="248"/>
      <c r="C46" s="248"/>
      <c r="D46" s="248"/>
      <c r="E46" s="248"/>
    </row>
    <row r="47" spans="1:5" ht="15.75">
      <c r="A47" s="601" t="s">
        <v>481</v>
      </c>
      <c r="B47" s="601"/>
      <c r="C47" s="601"/>
      <c r="D47" s="601"/>
      <c r="E47" s="601"/>
    </row>
    <row r="48" spans="1:5" ht="13.5" thickBot="1">
      <c r="A48" s="248"/>
      <c r="B48" s="248"/>
      <c r="C48" s="248"/>
      <c r="D48" s="248"/>
      <c r="E48" s="248"/>
    </row>
    <row r="49" spans="1:8" ht="13.5" thickBot="1">
      <c r="A49" s="606" t="s">
        <v>149</v>
      </c>
      <c r="B49" s="607"/>
      <c r="C49" s="608"/>
      <c r="D49" s="604" t="s">
        <v>158</v>
      </c>
      <c r="E49" s="605"/>
      <c r="H49" s="53"/>
    </row>
    <row r="50" spans="1:8">
      <c r="A50" s="609"/>
      <c r="B50" s="610"/>
      <c r="C50" s="611"/>
      <c r="D50" s="597"/>
      <c r="E50" s="598"/>
    </row>
    <row r="51" spans="1:8" ht="13.5" thickBot="1">
      <c r="A51" s="612"/>
      <c r="B51" s="613"/>
      <c r="C51" s="614"/>
      <c r="D51" s="599"/>
      <c r="E51" s="600"/>
    </row>
    <row r="52" spans="1:8" ht="13.5" thickBot="1">
      <c r="A52" s="594" t="s">
        <v>54</v>
      </c>
      <c r="B52" s="595"/>
      <c r="C52" s="596"/>
      <c r="D52" s="602">
        <f>SUM(D50:E51)</f>
        <v>0</v>
      </c>
      <c r="E52" s="603"/>
    </row>
  </sheetData>
  <sheetProtection sheet="1"/>
  <mergeCells count="13">
    <mergeCell ref="B2:E2"/>
    <mergeCell ref="B25:E25"/>
    <mergeCell ref="D3:E3"/>
    <mergeCell ref="D26:E26"/>
    <mergeCell ref="A52:C52"/>
    <mergeCell ref="D50:E50"/>
    <mergeCell ref="D51:E51"/>
    <mergeCell ref="A47:E47"/>
    <mergeCell ref="D52:E52"/>
    <mergeCell ref="D49:E49"/>
    <mergeCell ref="A49:C49"/>
    <mergeCell ref="A50:C50"/>
    <mergeCell ref="A51:C51"/>
  </mergeCells>
  <phoneticPr fontId="30" type="noConversion"/>
  <conditionalFormatting sqref="E5:E12 B12:D12 B22:E22 E15:E21 E28:E35 B35:D35 E38:E45 B45:D45 D52:E52">
    <cfRule type="cellIs" dxfId="1" priority="1" stopIfTrue="1" operator="equal">
      <formula>0</formula>
    </cfRule>
  </conditionalFormatting>
  <printOptions horizontalCentered="1"/>
  <pageMargins left="0.78740157480314965" right="0.78740157480314965" top="1.3779527559055118" bottom="0.98425196850393704" header="0.78740157480314965" footer="0.78740157480314965"/>
  <pageSetup paperSize="9" scale="95" orientation="portrait" r:id="rId1"/>
  <headerFooter alignWithMargins="0">
    <oddHeader>&amp;C&amp;"Times New Roman CE,Félkövér"&amp;12
Európai uniós támogatással megvalósuló projektek 
bevételei, kiadásai, hozzájárulások&amp;R&amp;"Times New Roman CE,Félkövér dőlt"&amp;11 8. melléklet a ……/2014. (….) önkormányzati rendelethez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 codeName="Munka4">
    <tabColor rgb="FF92D050"/>
  </sheetPr>
  <dimension ref="A1:K148"/>
  <sheetViews>
    <sheetView topLeftCell="A91" zoomScaleSheetLayoutView="85" workbookViewId="0">
      <selection activeCell="C111" sqref="C111"/>
    </sheetView>
  </sheetViews>
  <sheetFormatPr defaultRowHeight="12.75"/>
  <cols>
    <col min="1" max="1" width="19.5" style="437" customWidth="1"/>
    <col min="2" max="2" width="72" style="438" customWidth="1"/>
    <col min="3" max="3" width="25" style="439" customWidth="1"/>
    <col min="4" max="16384" width="9.33203125" style="3"/>
  </cols>
  <sheetData>
    <row r="1" spans="1:3" s="2" customFormat="1" ht="16.5" customHeight="1" thickBot="1">
      <c r="A1" s="263"/>
      <c r="B1" s="615" t="s">
        <v>542</v>
      </c>
      <c r="C1" s="616"/>
    </row>
    <row r="2" spans="1:3" s="112" customFormat="1" ht="21" customHeight="1">
      <c r="A2" s="453" t="s">
        <v>68</v>
      </c>
      <c r="B2" s="398" t="s">
        <v>241</v>
      </c>
      <c r="C2" s="400" t="s">
        <v>55</v>
      </c>
    </row>
    <row r="3" spans="1:3" s="112" customFormat="1" ht="16.5" thickBot="1">
      <c r="A3" s="265" t="s">
        <v>216</v>
      </c>
      <c r="B3" s="399" t="s">
        <v>493</v>
      </c>
      <c r="C3" s="401">
        <v>1</v>
      </c>
    </row>
    <row r="4" spans="1:3" s="113" customFormat="1" ht="15.95" customHeight="1" thickBot="1">
      <c r="A4" s="266"/>
      <c r="B4" s="266"/>
      <c r="C4" s="267" t="s">
        <v>56</v>
      </c>
    </row>
    <row r="5" spans="1:3" ht="13.5" thickBot="1">
      <c r="A5" s="454" t="s">
        <v>218</v>
      </c>
      <c r="B5" s="268" t="s">
        <v>57</v>
      </c>
      <c r="C5" s="402" t="s">
        <v>58</v>
      </c>
    </row>
    <row r="6" spans="1:3" s="74" customFormat="1" ht="12.95" customHeight="1" thickBot="1">
      <c r="A6" s="230">
        <v>1</v>
      </c>
      <c r="B6" s="231">
        <v>2</v>
      </c>
      <c r="C6" s="232">
        <v>3</v>
      </c>
    </row>
    <row r="7" spans="1:3" s="74" customFormat="1" ht="15.95" customHeight="1" thickBot="1">
      <c r="A7" s="270"/>
      <c r="B7" s="271" t="s">
        <v>59</v>
      </c>
      <c r="C7" s="403"/>
    </row>
    <row r="8" spans="1:3" s="74" customFormat="1" ht="12" customHeight="1" thickBot="1">
      <c r="A8" s="37" t="s">
        <v>20</v>
      </c>
      <c r="B8" s="21" t="s">
        <v>276</v>
      </c>
      <c r="C8" s="337">
        <v>181789</v>
      </c>
    </row>
    <row r="9" spans="1:3" s="114" customFormat="1" ht="12" customHeight="1">
      <c r="A9" s="481" t="s">
        <v>107</v>
      </c>
      <c r="B9" s="463" t="s">
        <v>277</v>
      </c>
      <c r="C9" s="340">
        <v>73546</v>
      </c>
    </row>
    <row r="10" spans="1:3" s="115" customFormat="1" ht="12" customHeight="1">
      <c r="A10" s="482" t="s">
        <v>108</v>
      </c>
      <c r="B10" s="464" t="s">
        <v>278</v>
      </c>
      <c r="C10" s="339">
        <v>22990</v>
      </c>
    </row>
    <row r="11" spans="1:3" s="115" customFormat="1" ht="12" customHeight="1">
      <c r="A11" s="482" t="s">
        <v>109</v>
      </c>
      <c r="B11" s="464" t="s">
        <v>279</v>
      </c>
      <c r="C11" s="339">
        <v>57708</v>
      </c>
    </row>
    <row r="12" spans="1:3" s="115" customFormat="1" ht="12" customHeight="1">
      <c r="A12" s="482" t="s">
        <v>110</v>
      </c>
      <c r="B12" s="464" t="s">
        <v>280</v>
      </c>
      <c r="C12" s="339">
        <v>2948</v>
      </c>
    </row>
    <row r="13" spans="1:3" s="115" customFormat="1" ht="12" customHeight="1">
      <c r="A13" s="482" t="s">
        <v>159</v>
      </c>
      <c r="B13" s="464" t="s">
        <v>539</v>
      </c>
      <c r="C13" s="339"/>
    </row>
    <row r="14" spans="1:3" s="115" customFormat="1" ht="12" customHeight="1" thickBot="1">
      <c r="A14" s="482" t="s">
        <v>111</v>
      </c>
      <c r="B14" s="464" t="s">
        <v>282</v>
      </c>
      <c r="C14" s="339">
        <v>24597</v>
      </c>
    </row>
    <row r="15" spans="1:3" s="114" customFormat="1" ht="12" customHeight="1" thickBot="1">
      <c r="A15" s="37" t="s">
        <v>21</v>
      </c>
      <c r="B15" s="332" t="s">
        <v>283</v>
      </c>
      <c r="C15" s="337">
        <f>+C16+C17+C18+C19+C20</f>
        <v>29410</v>
      </c>
    </row>
    <row r="16" spans="1:3" s="114" customFormat="1" ht="12" customHeight="1">
      <c r="A16" s="481" t="s">
        <v>113</v>
      </c>
      <c r="B16" s="463" t="s">
        <v>284</v>
      </c>
      <c r="C16" s="340"/>
    </row>
    <row r="17" spans="1:3" s="114" customFormat="1" ht="12" customHeight="1">
      <c r="A17" s="482" t="s">
        <v>114</v>
      </c>
      <c r="B17" s="464" t="s">
        <v>285</v>
      </c>
      <c r="C17" s="339"/>
    </row>
    <row r="18" spans="1:3" s="114" customFormat="1" ht="12" customHeight="1">
      <c r="A18" s="482" t="s">
        <v>115</v>
      </c>
      <c r="B18" s="464" t="s">
        <v>519</v>
      </c>
      <c r="C18" s="339"/>
    </row>
    <row r="19" spans="1:3" s="114" customFormat="1" ht="12" customHeight="1">
      <c r="A19" s="482" t="s">
        <v>116</v>
      </c>
      <c r="B19" s="464" t="s">
        <v>520</v>
      </c>
      <c r="C19" s="339"/>
    </row>
    <row r="20" spans="1:3" s="114" customFormat="1" ht="12" customHeight="1">
      <c r="A20" s="482" t="s">
        <v>117</v>
      </c>
      <c r="B20" s="464" t="s">
        <v>286</v>
      </c>
      <c r="C20" s="339">
        <v>29410</v>
      </c>
    </row>
    <row r="21" spans="1:3" s="115" customFormat="1" ht="12" customHeight="1" thickBot="1">
      <c r="A21" s="483" t="s">
        <v>126</v>
      </c>
      <c r="B21" s="465" t="s">
        <v>287</v>
      </c>
      <c r="C21" s="341"/>
    </row>
    <row r="22" spans="1:3" s="115" customFormat="1" ht="12" customHeight="1" thickBot="1">
      <c r="A22" s="37" t="s">
        <v>22</v>
      </c>
      <c r="B22" s="21" t="s">
        <v>288</v>
      </c>
      <c r="C22" s="337">
        <f>+C23+C24+C25+C26+C27</f>
        <v>9126</v>
      </c>
    </row>
    <row r="23" spans="1:3" s="115" customFormat="1" ht="12" customHeight="1">
      <c r="A23" s="481" t="s">
        <v>96</v>
      </c>
      <c r="B23" s="463" t="s">
        <v>289</v>
      </c>
      <c r="C23" s="340"/>
    </row>
    <row r="24" spans="1:3" s="114" customFormat="1" ht="12" customHeight="1">
      <c r="A24" s="482" t="s">
        <v>97</v>
      </c>
      <c r="B24" s="464" t="s">
        <v>290</v>
      </c>
      <c r="C24" s="339"/>
    </row>
    <row r="25" spans="1:3" s="115" customFormat="1" ht="12" customHeight="1">
      <c r="A25" s="482" t="s">
        <v>98</v>
      </c>
      <c r="B25" s="464" t="s">
        <v>521</v>
      </c>
      <c r="C25" s="339"/>
    </row>
    <row r="26" spans="1:3" s="115" customFormat="1" ht="12" customHeight="1">
      <c r="A26" s="482" t="s">
        <v>99</v>
      </c>
      <c r="B26" s="464" t="s">
        <v>522</v>
      </c>
      <c r="C26" s="339"/>
    </row>
    <row r="27" spans="1:3" s="115" customFormat="1" ht="12" customHeight="1">
      <c r="A27" s="482" t="s">
        <v>182</v>
      </c>
      <c r="B27" s="464" t="s">
        <v>291</v>
      </c>
      <c r="C27" s="339">
        <v>9126</v>
      </c>
    </row>
    <row r="28" spans="1:3" s="115" customFormat="1" ht="12" customHeight="1" thickBot="1">
      <c r="A28" s="483" t="s">
        <v>183</v>
      </c>
      <c r="B28" s="465" t="s">
        <v>292</v>
      </c>
      <c r="C28" s="341"/>
    </row>
    <row r="29" spans="1:3" s="115" customFormat="1" ht="12" customHeight="1" thickBot="1">
      <c r="A29" s="37" t="s">
        <v>184</v>
      </c>
      <c r="B29" s="21" t="s">
        <v>293</v>
      </c>
      <c r="C29" s="343">
        <f>+C30+C33+C34+C35</f>
        <v>40650</v>
      </c>
    </row>
    <row r="30" spans="1:3" s="115" customFormat="1" ht="12" customHeight="1">
      <c r="A30" s="481" t="s">
        <v>294</v>
      </c>
      <c r="B30" s="463" t="s">
        <v>300</v>
      </c>
      <c r="C30" s="458">
        <f>+C31+C32</f>
        <v>34650</v>
      </c>
    </row>
    <row r="31" spans="1:3" s="115" customFormat="1" ht="12" customHeight="1">
      <c r="A31" s="482" t="s">
        <v>295</v>
      </c>
      <c r="B31" s="464" t="s">
        <v>301</v>
      </c>
      <c r="C31" s="339">
        <v>34650</v>
      </c>
    </row>
    <row r="32" spans="1:3" s="115" customFormat="1" ht="12" customHeight="1">
      <c r="A32" s="482" t="s">
        <v>296</v>
      </c>
      <c r="B32" s="464" t="s">
        <v>302</v>
      </c>
      <c r="C32" s="339"/>
    </row>
    <row r="33" spans="1:3" s="115" customFormat="1" ht="12" customHeight="1">
      <c r="A33" s="482" t="s">
        <v>297</v>
      </c>
      <c r="B33" s="464" t="s">
        <v>303</v>
      </c>
      <c r="C33" s="339">
        <v>5500</v>
      </c>
    </row>
    <row r="34" spans="1:3" s="115" customFormat="1" ht="12" customHeight="1">
      <c r="A34" s="482" t="s">
        <v>298</v>
      </c>
      <c r="B34" s="464" t="s">
        <v>304</v>
      </c>
      <c r="C34" s="339"/>
    </row>
    <row r="35" spans="1:3" s="115" customFormat="1" ht="12" customHeight="1" thickBot="1">
      <c r="A35" s="483" t="s">
        <v>299</v>
      </c>
      <c r="B35" s="465" t="s">
        <v>305</v>
      </c>
      <c r="C35" s="341">
        <v>500</v>
      </c>
    </row>
    <row r="36" spans="1:3" s="115" customFormat="1" ht="12" customHeight="1" thickBot="1">
      <c r="A36" s="37" t="s">
        <v>24</v>
      </c>
      <c r="B36" s="21" t="s">
        <v>306</v>
      </c>
      <c r="C36" s="337">
        <f>SUM(C37:C46)</f>
        <v>32632</v>
      </c>
    </row>
    <row r="37" spans="1:3" s="115" customFormat="1" ht="12" customHeight="1">
      <c r="A37" s="481" t="s">
        <v>100</v>
      </c>
      <c r="B37" s="463" t="s">
        <v>309</v>
      </c>
      <c r="C37" s="340">
        <v>750</v>
      </c>
    </row>
    <row r="38" spans="1:3" s="115" customFormat="1" ht="12" customHeight="1">
      <c r="A38" s="482" t="s">
        <v>101</v>
      </c>
      <c r="B38" s="464" t="s">
        <v>310</v>
      </c>
      <c r="C38" s="339">
        <v>406</v>
      </c>
    </row>
    <row r="39" spans="1:3" s="115" customFormat="1" ht="12" customHeight="1">
      <c r="A39" s="482" t="s">
        <v>102</v>
      </c>
      <c r="B39" s="464" t="s">
        <v>311</v>
      </c>
      <c r="C39" s="339"/>
    </row>
    <row r="40" spans="1:3" s="115" customFormat="1" ht="12" customHeight="1">
      <c r="A40" s="482" t="s">
        <v>186</v>
      </c>
      <c r="B40" s="464" t="s">
        <v>312</v>
      </c>
      <c r="C40" s="339">
        <v>2600</v>
      </c>
    </row>
    <row r="41" spans="1:3" s="115" customFormat="1" ht="12" customHeight="1">
      <c r="A41" s="482" t="s">
        <v>187</v>
      </c>
      <c r="B41" s="464" t="s">
        <v>313</v>
      </c>
      <c r="C41" s="339">
        <v>22492</v>
      </c>
    </row>
    <row r="42" spans="1:3" s="115" customFormat="1" ht="12" customHeight="1">
      <c r="A42" s="482" t="s">
        <v>188</v>
      </c>
      <c r="B42" s="464" t="s">
        <v>314</v>
      </c>
      <c r="C42" s="339">
        <v>6384</v>
      </c>
    </row>
    <row r="43" spans="1:3" s="115" customFormat="1" ht="12" customHeight="1">
      <c r="A43" s="482" t="s">
        <v>189</v>
      </c>
      <c r="B43" s="464" t="s">
        <v>315</v>
      </c>
      <c r="C43" s="339"/>
    </row>
    <row r="44" spans="1:3" s="115" customFormat="1" ht="12" customHeight="1">
      <c r="A44" s="482" t="s">
        <v>190</v>
      </c>
      <c r="B44" s="464" t="s">
        <v>316</v>
      </c>
      <c r="C44" s="339"/>
    </row>
    <row r="45" spans="1:3" s="115" customFormat="1" ht="12" customHeight="1">
      <c r="A45" s="482" t="s">
        <v>307</v>
      </c>
      <c r="B45" s="464" t="s">
        <v>317</v>
      </c>
      <c r="C45" s="342"/>
    </row>
    <row r="46" spans="1:3" s="115" customFormat="1" ht="12" customHeight="1" thickBot="1">
      <c r="A46" s="483" t="s">
        <v>308</v>
      </c>
      <c r="B46" s="465" t="s">
        <v>318</v>
      </c>
      <c r="C46" s="450"/>
    </row>
    <row r="47" spans="1:3" s="115" customFormat="1" ht="12" customHeight="1" thickBot="1">
      <c r="A47" s="37" t="s">
        <v>25</v>
      </c>
      <c r="B47" s="21" t="s">
        <v>319</v>
      </c>
      <c r="C47" s="337">
        <f>SUM(C48:C52)</f>
        <v>2055</v>
      </c>
    </row>
    <row r="48" spans="1:3" s="115" customFormat="1" ht="12" customHeight="1">
      <c r="A48" s="481" t="s">
        <v>103</v>
      </c>
      <c r="B48" s="463" t="s">
        <v>323</v>
      </c>
      <c r="C48" s="510"/>
    </row>
    <row r="49" spans="1:3" s="115" customFormat="1" ht="12" customHeight="1">
      <c r="A49" s="482" t="s">
        <v>104</v>
      </c>
      <c r="B49" s="464" t="s">
        <v>324</v>
      </c>
      <c r="C49" s="342">
        <v>2055</v>
      </c>
    </row>
    <row r="50" spans="1:3" s="115" customFormat="1" ht="12" customHeight="1">
      <c r="A50" s="482" t="s">
        <v>320</v>
      </c>
      <c r="B50" s="464" t="s">
        <v>325</v>
      </c>
      <c r="C50" s="342"/>
    </row>
    <row r="51" spans="1:3" s="115" customFormat="1" ht="12" customHeight="1">
      <c r="A51" s="482" t="s">
        <v>321</v>
      </c>
      <c r="B51" s="464" t="s">
        <v>326</v>
      </c>
      <c r="C51" s="342"/>
    </row>
    <row r="52" spans="1:3" s="115" customFormat="1" ht="12" customHeight="1" thickBot="1">
      <c r="A52" s="483" t="s">
        <v>322</v>
      </c>
      <c r="B52" s="465" t="s">
        <v>327</v>
      </c>
      <c r="C52" s="450"/>
    </row>
    <row r="53" spans="1:3" s="115" customFormat="1" ht="12" customHeight="1" thickBot="1">
      <c r="A53" s="37" t="s">
        <v>191</v>
      </c>
      <c r="B53" s="21" t="s">
        <v>328</v>
      </c>
      <c r="C53" s="337">
        <f>SUM(C54:C56)</f>
        <v>0</v>
      </c>
    </row>
    <row r="54" spans="1:3" s="115" customFormat="1" ht="12" customHeight="1">
      <c r="A54" s="481" t="s">
        <v>105</v>
      </c>
      <c r="B54" s="463" t="s">
        <v>329</v>
      </c>
      <c r="C54" s="340"/>
    </row>
    <row r="55" spans="1:3" s="115" customFormat="1" ht="12" customHeight="1">
      <c r="A55" s="482" t="s">
        <v>106</v>
      </c>
      <c r="B55" s="464" t="s">
        <v>523</v>
      </c>
      <c r="C55" s="339"/>
    </row>
    <row r="56" spans="1:3" s="115" customFormat="1" ht="12" customHeight="1">
      <c r="A56" s="482" t="s">
        <v>332</v>
      </c>
      <c r="B56" s="464" t="s">
        <v>330</v>
      </c>
      <c r="C56" s="339"/>
    </row>
    <row r="57" spans="1:3" s="115" customFormat="1" ht="12" customHeight="1" thickBot="1">
      <c r="A57" s="483" t="s">
        <v>333</v>
      </c>
      <c r="B57" s="465" t="s">
        <v>331</v>
      </c>
      <c r="C57" s="341"/>
    </row>
    <row r="58" spans="1:3" s="115" customFormat="1" ht="12" customHeight="1" thickBot="1">
      <c r="A58" s="37" t="s">
        <v>27</v>
      </c>
      <c r="B58" s="332" t="s">
        <v>334</v>
      </c>
      <c r="C58" s="337">
        <f>SUM(C59:C61)</f>
        <v>0</v>
      </c>
    </row>
    <row r="59" spans="1:3" s="115" customFormat="1" ht="12" customHeight="1">
      <c r="A59" s="481" t="s">
        <v>192</v>
      </c>
      <c r="B59" s="463" t="s">
        <v>336</v>
      </c>
      <c r="C59" s="342"/>
    </row>
    <row r="60" spans="1:3" s="115" customFormat="1" ht="12" customHeight="1">
      <c r="A60" s="482" t="s">
        <v>193</v>
      </c>
      <c r="B60" s="464" t="s">
        <v>524</v>
      </c>
      <c r="C60" s="342"/>
    </row>
    <row r="61" spans="1:3" s="115" customFormat="1" ht="12" customHeight="1">
      <c r="A61" s="482" t="s">
        <v>247</v>
      </c>
      <c r="B61" s="464" t="s">
        <v>337</v>
      </c>
      <c r="C61" s="342"/>
    </row>
    <row r="62" spans="1:3" s="115" customFormat="1" ht="12" customHeight="1" thickBot="1">
      <c r="A62" s="483" t="s">
        <v>335</v>
      </c>
      <c r="B62" s="465" t="s">
        <v>338</v>
      </c>
      <c r="C62" s="342"/>
    </row>
    <row r="63" spans="1:3" s="115" customFormat="1" ht="12" customHeight="1" thickBot="1">
      <c r="A63" s="37" t="s">
        <v>28</v>
      </c>
      <c r="B63" s="21" t="s">
        <v>339</v>
      </c>
      <c r="C63" s="343">
        <f>+C8+C15+C22+C29+C36+C47+C53+C58</f>
        <v>295662</v>
      </c>
    </row>
    <row r="64" spans="1:3" s="115" customFormat="1" ht="12" customHeight="1" thickBot="1">
      <c r="A64" s="484" t="s">
        <v>483</v>
      </c>
      <c r="B64" s="332" t="s">
        <v>341</v>
      </c>
      <c r="C64" s="337">
        <f>SUM(C65:C67)</f>
        <v>0</v>
      </c>
    </row>
    <row r="65" spans="1:3" s="115" customFormat="1" ht="12" customHeight="1">
      <c r="A65" s="481" t="s">
        <v>374</v>
      </c>
      <c r="B65" s="463" t="s">
        <v>342</v>
      </c>
      <c r="C65" s="342"/>
    </row>
    <row r="66" spans="1:3" s="115" customFormat="1" ht="12" customHeight="1">
      <c r="A66" s="482" t="s">
        <v>383</v>
      </c>
      <c r="B66" s="464" t="s">
        <v>343</v>
      </c>
      <c r="C66" s="342"/>
    </row>
    <row r="67" spans="1:3" s="115" customFormat="1" ht="12" customHeight="1" thickBot="1">
      <c r="A67" s="483" t="s">
        <v>384</v>
      </c>
      <c r="B67" s="467" t="s">
        <v>344</v>
      </c>
      <c r="C67" s="342"/>
    </row>
    <row r="68" spans="1:3" s="115" customFormat="1" ht="12" customHeight="1" thickBot="1">
      <c r="A68" s="484" t="s">
        <v>345</v>
      </c>
      <c r="B68" s="332" t="s">
        <v>346</v>
      </c>
      <c r="C68" s="337">
        <f>SUM(C69:C72)</f>
        <v>0</v>
      </c>
    </row>
    <row r="69" spans="1:3" s="115" customFormat="1" ht="12" customHeight="1">
      <c r="A69" s="481" t="s">
        <v>160</v>
      </c>
      <c r="B69" s="463" t="s">
        <v>347</v>
      </c>
      <c r="C69" s="342"/>
    </row>
    <row r="70" spans="1:3" s="115" customFormat="1" ht="12" customHeight="1">
      <c r="A70" s="482" t="s">
        <v>161</v>
      </c>
      <c r="B70" s="464" t="s">
        <v>348</v>
      </c>
      <c r="C70" s="342"/>
    </row>
    <row r="71" spans="1:3" s="115" customFormat="1" ht="12" customHeight="1">
      <c r="A71" s="482" t="s">
        <v>375</v>
      </c>
      <c r="B71" s="464" t="s">
        <v>349</v>
      </c>
      <c r="C71" s="342"/>
    </row>
    <row r="72" spans="1:3" s="115" customFormat="1" ht="12" customHeight="1" thickBot="1">
      <c r="A72" s="483" t="s">
        <v>376</v>
      </c>
      <c r="B72" s="465" t="s">
        <v>350</v>
      </c>
      <c r="C72" s="342"/>
    </row>
    <row r="73" spans="1:3" s="115" customFormat="1" ht="12" customHeight="1" thickBot="1">
      <c r="A73" s="484" t="s">
        <v>351</v>
      </c>
      <c r="B73" s="332" t="s">
        <v>352</v>
      </c>
      <c r="C73" s="337">
        <f>SUM(C74:C75)</f>
        <v>29077</v>
      </c>
    </row>
    <row r="74" spans="1:3" s="115" customFormat="1" ht="12" customHeight="1">
      <c r="A74" s="481" t="s">
        <v>377</v>
      </c>
      <c r="B74" s="463" t="s">
        <v>353</v>
      </c>
      <c r="C74" s="342">
        <v>29077</v>
      </c>
    </row>
    <row r="75" spans="1:3" s="115" customFormat="1" ht="12" customHeight="1" thickBot="1">
      <c r="A75" s="483" t="s">
        <v>378</v>
      </c>
      <c r="B75" s="465" t="s">
        <v>354</v>
      </c>
      <c r="C75" s="342"/>
    </row>
    <row r="76" spans="1:3" s="114" customFormat="1" ht="12" customHeight="1" thickBot="1">
      <c r="A76" s="484" t="s">
        <v>355</v>
      </c>
      <c r="B76" s="332" t="s">
        <v>356</v>
      </c>
      <c r="C76" s="337">
        <f>SUM(C77:C79)</f>
        <v>0</v>
      </c>
    </row>
    <row r="77" spans="1:3" s="115" customFormat="1" ht="12" customHeight="1">
      <c r="A77" s="481" t="s">
        <v>379</v>
      </c>
      <c r="B77" s="463" t="s">
        <v>357</v>
      </c>
      <c r="C77" s="342"/>
    </row>
    <row r="78" spans="1:3" s="115" customFormat="1" ht="12" customHeight="1">
      <c r="A78" s="482" t="s">
        <v>380</v>
      </c>
      <c r="B78" s="464" t="s">
        <v>358</v>
      </c>
      <c r="C78" s="342"/>
    </row>
    <row r="79" spans="1:3" s="115" customFormat="1" ht="12" customHeight="1" thickBot="1">
      <c r="A79" s="483" t="s">
        <v>381</v>
      </c>
      <c r="B79" s="465" t="s">
        <v>359</v>
      </c>
      <c r="C79" s="342"/>
    </row>
    <row r="80" spans="1:3" s="115" customFormat="1" ht="12" customHeight="1" thickBot="1">
      <c r="A80" s="484" t="s">
        <v>360</v>
      </c>
      <c r="B80" s="332" t="s">
        <v>382</v>
      </c>
      <c r="C80" s="337">
        <f>SUM(C81:C84)</f>
        <v>0</v>
      </c>
    </row>
    <row r="81" spans="1:3" s="115" customFormat="1" ht="12" customHeight="1">
      <c r="A81" s="485" t="s">
        <v>361</v>
      </c>
      <c r="B81" s="463" t="s">
        <v>362</v>
      </c>
      <c r="C81" s="342"/>
    </row>
    <row r="82" spans="1:3" s="115" customFormat="1" ht="12" customHeight="1">
      <c r="A82" s="486" t="s">
        <v>363</v>
      </c>
      <c r="B82" s="464" t="s">
        <v>364</v>
      </c>
      <c r="C82" s="342"/>
    </row>
    <row r="83" spans="1:3" s="115" customFormat="1" ht="12" customHeight="1">
      <c r="A83" s="486" t="s">
        <v>365</v>
      </c>
      <c r="B83" s="464" t="s">
        <v>366</v>
      </c>
      <c r="C83" s="342"/>
    </row>
    <row r="84" spans="1:3" s="114" customFormat="1" ht="12" customHeight="1" thickBot="1">
      <c r="A84" s="487" t="s">
        <v>367</v>
      </c>
      <c r="B84" s="465" t="s">
        <v>368</v>
      </c>
      <c r="C84" s="342"/>
    </row>
    <row r="85" spans="1:3" s="114" customFormat="1" ht="12" customHeight="1" thickBot="1">
      <c r="A85" s="484" t="s">
        <v>369</v>
      </c>
      <c r="B85" s="332" t="s">
        <v>370</v>
      </c>
      <c r="C85" s="511"/>
    </row>
    <row r="86" spans="1:3" s="114" customFormat="1" ht="12" customHeight="1" thickBot="1">
      <c r="A86" s="484" t="s">
        <v>371</v>
      </c>
      <c r="B86" s="471" t="s">
        <v>372</v>
      </c>
      <c r="C86" s="343">
        <f>+C64+C68+C73+C76+C80+C85</f>
        <v>29077</v>
      </c>
    </row>
    <row r="87" spans="1:3" s="114" customFormat="1" ht="12" customHeight="1" thickBot="1">
      <c r="A87" s="488" t="s">
        <v>385</v>
      </c>
      <c r="B87" s="473" t="s">
        <v>515</v>
      </c>
      <c r="C87" s="343">
        <f>+C63+C86</f>
        <v>324739</v>
      </c>
    </row>
    <row r="88" spans="1:3" s="115" customFormat="1" ht="15" customHeight="1">
      <c r="A88" s="276"/>
      <c r="B88" s="277"/>
      <c r="C88" s="408"/>
    </row>
    <row r="89" spans="1:3" ht="13.5" thickBot="1">
      <c r="A89" s="489"/>
      <c r="B89" s="279"/>
      <c r="C89" s="409"/>
    </row>
    <row r="90" spans="1:3" s="74" customFormat="1" ht="16.5" customHeight="1" thickBot="1">
      <c r="A90" s="280"/>
      <c r="B90" s="281" t="s">
        <v>61</v>
      </c>
      <c r="C90" s="410"/>
    </row>
    <row r="91" spans="1:3" s="116" customFormat="1" ht="12" customHeight="1" thickBot="1">
      <c r="A91" s="455" t="s">
        <v>20</v>
      </c>
      <c r="B91" s="31" t="s">
        <v>388</v>
      </c>
      <c r="C91" s="336">
        <f>SUM(C92:C96)</f>
        <v>290803</v>
      </c>
    </row>
    <row r="92" spans="1:3" ht="12" customHeight="1">
      <c r="A92" s="490" t="s">
        <v>107</v>
      </c>
      <c r="B92" s="10" t="s">
        <v>51</v>
      </c>
      <c r="C92" s="338">
        <v>47356</v>
      </c>
    </row>
    <row r="93" spans="1:3" ht="12" customHeight="1">
      <c r="A93" s="482" t="s">
        <v>108</v>
      </c>
      <c r="B93" s="8" t="s">
        <v>194</v>
      </c>
      <c r="C93" s="339">
        <v>9984</v>
      </c>
    </row>
    <row r="94" spans="1:3" ht="12" customHeight="1">
      <c r="A94" s="482" t="s">
        <v>109</v>
      </c>
      <c r="B94" s="8" t="s">
        <v>150</v>
      </c>
      <c r="C94" s="341">
        <v>73530</v>
      </c>
    </row>
    <row r="95" spans="1:3" ht="12" customHeight="1">
      <c r="A95" s="482" t="s">
        <v>110</v>
      </c>
      <c r="B95" s="11" t="s">
        <v>195</v>
      </c>
      <c r="C95" s="341">
        <v>57256</v>
      </c>
    </row>
    <row r="96" spans="1:3" ht="12" customHeight="1">
      <c r="A96" s="482" t="s">
        <v>121</v>
      </c>
      <c r="B96" s="19" t="s">
        <v>196</v>
      </c>
      <c r="C96" s="341">
        <v>102677</v>
      </c>
    </row>
    <row r="97" spans="1:3" ht="12" customHeight="1">
      <c r="A97" s="482" t="s">
        <v>111</v>
      </c>
      <c r="B97" s="8" t="s">
        <v>389</v>
      </c>
      <c r="C97" s="341"/>
    </row>
    <row r="98" spans="1:3" ht="12" customHeight="1">
      <c r="A98" s="482" t="s">
        <v>112</v>
      </c>
      <c r="B98" s="167" t="s">
        <v>540</v>
      </c>
      <c r="C98" s="341">
        <v>89393</v>
      </c>
    </row>
    <row r="99" spans="1:3" ht="12" customHeight="1">
      <c r="A99" s="482" t="s">
        <v>122</v>
      </c>
      <c r="B99" s="168" t="s">
        <v>391</v>
      </c>
      <c r="C99" s="341"/>
    </row>
    <row r="100" spans="1:3" ht="12" customHeight="1">
      <c r="A100" s="482" t="s">
        <v>123</v>
      </c>
      <c r="B100" s="168" t="s">
        <v>392</v>
      </c>
      <c r="C100" s="341"/>
    </row>
    <row r="101" spans="1:3" ht="12" customHeight="1">
      <c r="A101" s="482" t="s">
        <v>124</v>
      </c>
      <c r="B101" s="167" t="s">
        <v>393</v>
      </c>
      <c r="C101" s="341">
        <v>700</v>
      </c>
    </row>
    <row r="102" spans="1:3" ht="12" customHeight="1">
      <c r="A102" s="482" t="s">
        <v>125</v>
      </c>
      <c r="B102" s="167" t="s">
        <v>394</v>
      </c>
      <c r="C102" s="341"/>
    </row>
    <row r="103" spans="1:3" ht="12" customHeight="1">
      <c r="A103" s="482" t="s">
        <v>127</v>
      </c>
      <c r="B103" s="168" t="s">
        <v>395</v>
      </c>
      <c r="C103" s="341"/>
    </row>
    <row r="104" spans="1:3" ht="12" customHeight="1">
      <c r="A104" s="491" t="s">
        <v>197</v>
      </c>
      <c r="B104" s="169" t="s">
        <v>396</v>
      </c>
      <c r="C104" s="341"/>
    </row>
    <row r="105" spans="1:3" ht="12" customHeight="1">
      <c r="A105" s="482" t="s">
        <v>386</v>
      </c>
      <c r="B105" s="169" t="s">
        <v>397</v>
      </c>
      <c r="C105" s="341"/>
    </row>
    <row r="106" spans="1:3" ht="12" customHeight="1" thickBot="1">
      <c r="A106" s="492" t="s">
        <v>387</v>
      </c>
      <c r="B106" s="170" t="s">
        <v>398</v>
      </c>
      <c r="C106" s="345">
        <v>12584</v>
      </c>
    </row>
    <row r="107" spans="1:3" ht="12" customHeight="1" thickBot="1">
      <c r="A107" s="37" t="s">
        <v>21</v>
      </c>
      <c r="B107" s="30" t="s">
        <v>399</v>
      </c>
      <c r="C107" s="337">
        <f>+C108+C110+C112</f>
        <v>24636</v>
      </c>
    </row>
    <row r="108" spans="1:3" ht="12" customHeight="1">
      <c r="A108" s="481" t="s">
        <v>113</v>
      </c>
      <c r="B108" s="8" t="s">
        <v>245</v>
      </c>
      <c r="C108" s="340">
        <v>13606</v>
      </c>
    </row>
    <row r="109" spans="1:3" ht="12" customHeight="1">
      <c r="A109" s="481" t="s">
        <v>114</v>
      </c>
      <c r="B109" s="12" t="s">
        <v>403</v>
      </c>
      <c r="C109" s="340"/>
    </row>
    <row r="110" spans="1:3" ht="12" customHeight="1">
      <c r="A110" s="481" t="s">
        <v>115</v>
      </c>
      <c r="B110" s="12" t="s">
        <v>198</v>
      </c>
      <c r="C110" s="339">
        <v>11030</v>
      </c>
    </row>
    <row r="111" spans="1:3" ht="12" customHeight="1">
      <c r="A111" s="481" t="s">
        <v>116</v>
      </c>
      <c r="B111" s="12" t="s">
        <v>404</v>
      </c>
      <c r="C111" s="305"/>
    </row>
    <row r="112" spans="1:3" ht="12" customHeight="1">
      <c r="A112" s="481" t="s">
        <v>117</v>
      </c>
      <c r="B112" s="334" t="s">
        <v>248</v>
      </c>
      <c r="C112" s="305"/>
    </row>
    <row r="113" spans="1:3" ht="12" customHeight="1">
      <c r="A113" s="481" t="s">
        <v>126</v>
      </c>
      <c r="B113" s="333" t="s">
        <v>525</v>
      </c>
      <c r="C113" s="305"/>
    </row>
    <row r="114" spans="1:3" ht="12" customHeight="1">
      <c r="A114" s="481" t="s">
        <v>128</v>
      </c>
      <c r="B114" s="459" t="s">
        <v>409</v>
      </c>
      <c r="C114" s="305"/>
    </row>
    <row r="115" spans="1:3" ht="12" customHeight="1">
      <c r="A115" s="481" t="s">
        <v>199</v>
      </c>
      <c r="B115" s="168" t="s">
        <v>392</v>
      </c>
      <c r="C115" s="305"/>
    </row>
    <row r="116" spans="1:3" ht="12" customHeight="1">
      <c r="A116" s="481" t="s">
        <v>200</v>
      </c>
      <c r="B116" s="168" t="s">
        <v>408</v>
      </c>
      <c r="C116" s="305"/>
    </row>
    <row r="117" spans="1:3" ht="12" customHeight="1">
      <c r="A117" s="481" t="s">
        <v>201</v>
      </c>
      <c r="B117" s="168" t="s">
        <v>407</v>
      </c>
      <c r="C117" s="305"/>
    </row>
    <row r="118" spans="1:3" ht="12" customHeight="1">
      <c r="A118" s="481" t="s">
        <v>400</v>
      </c>
      <c r="B118" s="168" t="s">
        <v>395</v>
      </c>
      <c r="C118" s="305"/>
    </row>
    <row r="119" spans="1:3" ht="12" customHeight="1">
      <c r="A119" s="481" t="s">
        <v>401</v>
      </c>
      <c r="B119" s="168" t="s">
        <v>406</v>
      </c>
      <c r="C119" s="305"/>
    </row>
    <row r="120" spans="1:3" ht="12" customHeight="1" thickBot="1">
      <c r="A120" s="491" t="s">
        <v>402</v>
      </c>
      <c r="B120" s="168" t="s">
        <v>405</v>
      </c>
      <c r="C120" s="307"/>
    </row>
    <row r="121" spans="1:3" ht="12" customHeight="1" thickBot="1">
      <c r="A121" s="37" t="s">
        <v>22</v>
      </c>
      <c r="B121" s="148" t="s">
        <v>410</v>
      </c>
      <c r="C121" s="337">
        <f>+C122+C123</f>
        <v>9300</v>
      </c>
    </row>
    <row r="122" spans="1:3" ht="12" customHeight="1">
      <c r="A122" s="481" t="s">
        <v>96</v>
      </c>
      <c r="B122" s="9" t="s">
        <v>63</v>
      </c>
      <c r="C122" s="340">
        <v>7300</v>
      </c>
    </row>
    <row r="123" spans="1:3" ht="12" customHeight="1" thickBot="1">
      <c r="A123" s="483" t="s">
        <v>97</v>
      </c>
      <c r="B123" s="12" t="s">
        <v>64</v>
      </c>
      <c r="C123" s="341">
        <v>2000</v>
      </c>
    </row>
    <row r="124" spans="1:3" ht="12" customHeight="1" thickBot="1">
      <c r="A124" s="37" t="s">
        <v>23</v>
      </c>
      <c r="B124" s="148" t="s">
        <v>411</v>
      </c>
      <c r="C124" s="337">
        <f>+C91+C107+C121</f>
        <v>324739</v>
      </c>
    </row>
    <row r="125" spans="1:3" ht="12" customHeight="1" thickBot="1">
      <c r="A125" s="37" t="s">
        <v>24</v>
      </c>
      <c r="B125" s="148" t="s">
        <v>412</v>
      </c>
      <c r="C125" s="337">
        <f>+C126+C127+C128</f>
        <v>0</v>
      </c>
    </row>
    <row r="126" spans="1:3" s="116" customFormat="1" ht="12" customHeight="1">
      <c r="A126" s="481" t="s">
        <v>100</v>
      </c>
      <c r="B126" s="9" t="s">
        <v>413</v>
      </c>
      <c r="C126" s="305"/>
    </row>
    <row r="127" spans="1:3" ht="12" customHeight="1">
      <c r="A127" s="481" t="s">
        <v>101</v>
      </c>
      <c r="B127" s="9" t="s">
        <v>414</v>
      </c>
      <c r="C127" s="305"/>
    </row>
    <row r="128" spans="1:3" ht="12" customHeight="1" thickBot="1">
      <c r="A128" s="491" t="s">
        <v>102</v>
      </c>
      <c r="B128" s="7" t="s">
        <v>415</v>
      </c>
      <c r="C128" s="305"/>
    </row>
    <row r="129" spans="1:11" ht="12" customHeight="1" thickBot="1">
      <c r="A129" s="37" t="s">
        <v>25</v>
      </c>
      <c r="B129" s="148" t="s">
        <v>482</v>
      </c>
      <c r="C129" s="337">
        <f>+C130+C131+C132+C133</f>
        <v>0</v>
      </c>
    </row>
    <row r="130" spans="1:11" ht="12" customHeight="1">
      <c r="A130" s="481" t="s">
        <v>103</v>
      </c>
      <c r="B130" s="9" t="s">
        <v>416</v>
      </c>
      <c r="C130" s="305"/>
    </row>
    <row r="131" spans="1:11" ht="12" customHeight="1">
      <c r="A131" s="481" t="s">
        <v>104</v>
      </c>
      <c r="B131" s="9" t="s">
        <v>417</v>
      </c>
      <c r="C131" s="305"/>
    </row>
    <row r="132" spans="1:11" ht="12" customHeight="1">
      <c r="A132" s="481" t="s">
        <v>320</v>
      </c>
      <c r="B132" s="9" t="s">
        <v>418</v>
      </c>
      <c r="C132" s="305"/>
    </row>
    <row r="133" spans="1:11" s="116" customFormat="1" ht="12" customHeight="1" thickBot="1">
      <c r="A133" s="491" t="s">
        <v>321</v>
      </c>
      <c r="B133" s="7" t="s">
        <v>419</v>
      </c>
      <c r="C133" s="305"/>
    </row>
    <row r="134" spans="1:11" ht="12" customHeight="1" thickBot="1">
      <c r="A134" s="37" t="s">
        <v>26</v>
      </c>
      <c r="B134" s="148" t="s">
        <v>420</v>
      </c>
      <c r="C134" s="343">
        <f>+C135+C136+C137+C138</f>
        <v>0</v>
      </c>
      <c r="K134" s="287"/>
    </row>
    <row r="135" spans="1:11">
      <c r="A135" s="481" t="s">
        <v>105</v>
      </c>
      <c r="B135" s="9" t="s">
        <v>421</v>
      </c>
      <c r="C135" s="305"/>
    </row>
    <row r="136" spans="1:11" ht="12" customHeight="1">
      <c r="A136" s="481" t="s">
        <v>106</v>
      </c>
      <c r="B136" s="9" t="s">
        <v>431</v>
      </c>
      <c r="C136" s="305"/>
    </row>
    <row r="137" spans="1:11" s="116" customFormat="1" ht="12" customHeight="1">
      <c r="A137" s="481" t="s">
        <v>332</v>
      </c>
      <c r="B137" s="9" t="s">
        <v>422</v>
      </c>
      <c r="C137" s="305"/>
    </row>
    <row r="138" spans="1:11" s="116" customFormat="1" ht="12" customHeight="1" thickBot="1">
      <c r="A138" s="491" t="s">
        <v>333</v>
      </c>
      <c r="B138" s="7" t="s">
        <v>423</v>
      </c>
      <c r="C138" s="305"/>
    </row>
    <row r="139" spans="1:11" s="116" customFormat="1" ht="12" customHeight="1" thickBot="1">
      <c r="A139" s="37" t="s">
        <v>27</v>
      </c>
      <c r="B139" s="148" t="s">
        <v>424</v>
      </c>
      <c r="C139" s="346">
        <f>+C140+C141+C142+C143</f>
        <v>0</v>
      </c>
    </row>
    <row r="140" spans="1:11" s="116" customFormat="1" ht="12" customHeight="1">
      <c r="A140" s="481" t="s">
        <v>192</v>
      </c>
      <c r="B140" s="9" t="s">
        <v>425</v>
      </c>
      <c r="C140" s="305"/>
    </row>
    <row r="141" spans="1:11" s="116" customFormat="1" ht="12" customHeight="1">
      <c r="A141" s="481" t="s">
        <v>193</v>
      </c>
      <c r="B141" s="9" t="s">
        <v>426</v>
      </c>
      <c r="C141" s="305"/>
    </row>
    <row r="142" spans="1:11" s="116" customFormat="1" ht="12" customHeight="1">
      <c r="A142" s="481" t="s">
        <v>247</v>
      </c>
      <c r="B142" s="9" t="s">
        <v>427</v>
      </c>
      <c r="C142" s="305"/>
    </row>
    <row r="143" spans="1:11" ht="12.75" customHeight="1" thickBot="1">
      <c r="A143" s="481" t="s">
        <v>335</v>
      </c>
      <c r="B143" s="9" t="s">
        <v>428</v>
      </c>
      <c r="C143" s="305"/>
    </row>
    <row r="144" spans="1:11" ht="12" customHeight="1" thickBot="1">
      <c r="A144" s="37" t="s">
        <v>28</v>
      </c>
      <c r="B144" s="148" t="s">
        <v>429</v>
      </c>
      <c r="C144" s="475">
        <f>+C125+C129+C134+C139</f>
        <v>0</v>
      </c>
    </row>
    <row r="145" spans="1:3" ht="15" customHeight="1" thickBot="1">
      <c r="A145" s="493" t="s">
        <v>29</v>
      </c>
      <c r="B145" s="426" t="s">
        <v>430</v>
      </c>
      <c r="C145" s="475">
        <f>+C124+C144</f>
        <v>324739</v>
      </c>
    </row>
    <row r="146" spans="1:3" ht="13.5" thickBot="1">
      <c r="A146" s="434"/>
      <c r="B146" s="435"/>
      <c r="C146" s="436"/>
    </row>
    <row r="147" spans="1:3" ht="15" customHeight="1" thickBot="1">
      <c r="A147" s="285" t="s">
        <v>219</v>
      </c>
      <c r="B147" s="286"/>
      <c r="C147" s="145">
        <v>13</v>
      </c>
    </row>
    <row r="148" spans="1:3" ht="14.25" customHeight="1" thickBot="1">
      <c r="A148" s="285" t="s">
        <v>220</v>
      </c>
      <c r="B148" s="286"/>
      <c r="C148" s="145">
        <v>15</v>
      </c>
    </row>
  </sheetData>
  <sheetProtection formatCells="0"/>
  <mergeCells count="1">
    <mergeCell ref="B1:C1"/>
  </mergeCells>
  <phoneticPr fontId="0" type="noConversion"/>
  <printOptions horizontalCentered="1"/>
  <pageMargins left="0.78740157480314965" right="0.78740157480314965" top="0.98425196850393704" bottom="0.98425196850393704" header="0.78740157480314965" footer="0.78740157480314965"/>
  <pageSetup paperSize="9" scale="75" orientation="portrait" verticalDpi="300" r:id="rId1"/>
  <headerFooter alignWithMargins="0"/>
  <rowBreaks count="1" manualBreakCount="1">
    <brk id="87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rgb="FF92D050"/>
  </sheetPr>
  <dimension ref="A1:E58"/>
  <sheetViews>
    <sheetView workbookViewId="0">
      <selection activeCell="B3" sqref="B3"/>
    </sheetView>
  </sheetViews>
  <sheetFormatPr defaultRowHeight="12.75"/>
  <cols>
    <col min="1" max="1" width="13.83203125" style="283" customWidth="1"/>
    <col min="2" max="2" width="79.1640625" style="284" customWidth="1"/>
    <col min="3" max="3" width="25" style="284" customWidth="1"/>
    <col min="4" max="16384" width="9.33203125" style="284"/>
  </cols>
  <sheetData>
    <row r="1" spans="1:5" s="264" customFormat="1" ht="21" customHeight="1" thickBot="1">
      <c r="A1" s="263"/>
      <c r="B1" s="617" t="s">
        <v>541</v>
      </c>
      <c r="C1" s="618"/>
    </row>
    <row r="2" spans="1:5" s="505" customFormat="1" ht="25.5" customHeight="1">
      <c r="A2" s="453" t="s">
        <v>217</v>
      </c>
      <c r="B2" s="398" t="s">
        <v>534</v>
      </c>
      <c r="C2" s="413" t="s">
        <v>65</v>
      </c>
    </row>
    <row r="3" spans="1:5" s="505" customFormat="1" ht="24.75" thickBot="1">
      <c r="A3" s="498" t="s">
        <v>216</v>
      </c>
      <c r="B3" s="399" t="s">
        <v>493</v>
      </c>
      <c r="C3" s="414" t="s">
        <v>66</v>
      </c>
    </row>
    <row r="4" spans="1:5" s="506" customFormat="1" ht="15.95" customHeight="1" thickBot="1">
      <c r="A4" s="266"/>
      <c r="B4" s="266"/>
      <c r="C4" s="267" t="s">
        <v>56</v>
      </c>
    </row>
    <row r="5" spans="1:5" ht="13.5" thickBot="1">
      <c r="A5" s="454" t="s">
        <v>218</v>
      </c>
      <c r="B5" s="268" t="s">
        <v>57</v>
      </c>
      <c r="C5" s="269" t="s">
        <v>58</v>
      </c>
    </row>
    <row r="6" spans="1:5" s="507" customFormat="1" ht="12.95" customHeight="1" thickBot="1">
      <c r="A6" s="230">
        <v>1</v>
      </c>
      <c r="B6" s="231">
        <v>2</v>
      </c>
      <c r="C6" s="232">
        <v>3</v>
      </c>
    </row>
    <row r="7" spans="1:5" s="507" customFormat="1" ht="15.95" customHeight="1" thickBot="1">
      <c r="A7" s="270"/>
      <c r="B7" s="271" t="s">
        <v>59</v>
      </c>
      <c r="C7" s="272"/>
      <c r="E7" s="568"/>
    </row>
    <row r="8" spans="1:5" s="415" customFormat="1" ht="12" customHeight="1" thickBot="1">
      <c r="A8" s="230" t="s">
        <v>20</v>
      </c>
      <c r="B8" s="273" t="s">
        <v>494</v>
      </c>
      <c r="C8" s="357">
        <f>SUM(C9:C18)</f>
        <v>0</v>
      </c>
    </row>
    <row r="9" spans="1:5" s="415" customFormat="1" ht="12" customHeight="1">
      <c r="A9" s="499" t="s">
        <v>107</v>
      </c>
      <c r="B9" s="10" t="s">
        <v>309</v>
      </c>
      <c r="C9" s="404"/>
    </row>
    <row r="10" spans="1:5" s="415" customFormat="1" ht="12" customHeight="1">
      <c r="A10" s="500" t="s">
        <v>108</v>
      </c>
      <c r="B10" s="8" t="s">
        <v>310</v>
      </c>
      <c r="C10" s="355"/>
    </row>
    <row r="11" spans="1:5" s="415" customFormat="1" ht="12" customHeight="1">
      <c r="A11" s="500" t="s">
        <v>109</v>
      </c>
      <c r="B11" s="8" t="s">
        <v>311</v>
      </c>
      <c r="C11" s="355"/>
    </row>
    <row r="12" spans="1:5" s="415" customFormat="1" ht="12" customHeight="1">
      <c r="A12" s="500" t="s">
        <v>110</v>
      </c>
      <c r="B12" s="8" t="s">
        <v>312</v>
      </c>
      <c r="C12" s="355"/>
    </row>
    <row r="13" spans="1:5" s="415" customFormat="1" ht="12" customHeight="1">
      <c r="A13" s="500" t="s">
        <v>159</v>
      </c>
      <c r="B13" s="8" t="s">
        <v>313</v>
      </c>
      <c r="C13" s="355"/>
    </row>
    <row r="14" spans="1:5" s="415" customFormat="1" ht="12" customHeight="1">
      <c r="A14" s="500" t="s">
        <v>111</v>
      </c>
      <c r="B14" s="8" t="s">
        <v>495</v>
      </c>
      <c r="C14" s="355"/>
    </row>
    <row r="15" spans="1:5" s="415" customFormat="1" ht="12" customHeight="1">
      <c r="A15" s="500" t="s">
        <v>112</v>
      </c>
      <c r="B15" s="7" t="s">
        <v>496</v>
      </c>
      <c r="C15" s="355"/>
    </row>
    <row r="16" spans="1:5" s="415" customFormat="1" ht="12" customHeight="1">
      <c r="A16" s="500" t="s">
        <v>122</v>
      </c>
      <c r="B16" s="8" t="s">
        <v>316</v>
      </c>
      <c r="C16" s="405"/>
    </row>
    <row r="17" spans="1:3" s="508" customFormat="1" ht="12" customHeight="1">
      <c r="A17" s="500" t="s">
        <v>123</v>
      </c>
      <c r="B17" s="8" t="s">
        <v>317</v>
      </c>
      <c r="C17" s="355"/>
    </row>
    <row r="18" spans="1:3" s="508" customFormat="1" ht="12" customHeight="1" thickBot="1">
      <c r="A18" s="500" t="s">
        <v>124</v>
      </c>
      <c r="B18" s="7" t="s">
        <v>318</v>
      </c>
      <c r="C18" s="356"/>
    </row>
    <row r="19" spans="1:3" s="415" customFormat="1" ht="12" customHeight="1" thickBot="1">
      <c r="A19" s="230" t="s">
        <v>21</v>
      </c>
      <c r="B19" s="273" t="s">
        <v>497</v>
      </c>
      <c r="C19" s="357">
        <f>SUM(C20:C22)</f>
        <v>0</v>
      </c>
    </row>
    <row r="20" spans="1:3" s="508" customFormat="1" ht="12" customHeight="1">
      <c r="A20" s="500" t="s">
        <v>113</v>
      </c>
      <c r="B20" s="9" t="s">
        <v>284</v>
      </c>
      <c r="C20" s="355"/>
    </row>
    <row r="21" spans="1:3" s="508" customFormat="1" ht="12" customHeight="1">
      <c r="A21" s="500" t="s">
        <v>114</v>
      </c>
      <c r="B21" s="8" t="s">
        <v>498</v>
      </c>
      <c r="C21" s="355"/>
    </row>
    <row r="22" spans="1:3" s="508" customFormat="1" ht="12" customHeight="1">
      <c r="A22" s="500" t="s">
        <v>115</v>
      </c>
      <c r="B22" s="8" t="s">
        <v>499</v>
      </c>
      <c r="C22" s="355"/>
    </row>
    <row r="23" spans="1:3" s="508" customFormat="1" ht="12" customHeight="1" thickBot="1">
      <c r="A23" s="500" t="s">
        <v>116</v>
      </c>
      <c r="B23" s="8" t="s">
        <v>2</v>
      </c>
      <c r="C23" s="355"/>
    </row>
    <row r="24" spans="1:3" s="508" customFormat="1" ht="12" customHeight="1" thickBot="1">
      <c r="A24" s="238" t="s">
        <v>22</v>
      </c>
      <c r="B24" s="148" t="s">
        <v>185</v>
      </c>
      <c r="C24" s="384"/>
    </row>
    <row r="25" spans="1:3" s="508" customFormat="1" ht="12" customHeight="1" thickBot="1">
      <c r="A25" s="238" t="s">
        <v>23</v>
      </c>
      <c r="B25" s="148" t="s">
        <v>500</v>
      </c>
      <c r="C25" s="357">
        <f>+C26+C27</f>
        <v>0</v>
      </c>
    </row>
    <row r="26" spans="1:3" s="508" customFormat="1" ht="12" customHeight="1">
      <c r="A26" s="501" t="s">
        <v>294</v>
      </c>
      <c r="B26" s="502" t="s">
        <v>498</v>
      </c>
      <c r="C26" s="93"/>
    </row>
    <row r="27" spans="1:3" s="508" customFormat="1" ht="12" customHeight="1">
      <c r="A27" s="501" t="s">
        <v>297</v>
      </c>
      <c r="B27" s="503" t="s">
        <v>501</v>
      </c>
      <c r="C27" s="358"/>
    </row>
    <row r="28" spans="1:3" s="508" customFormat="1" ht="12" customHeight="1" thickBot="1">
      <c r="A28" s="500" t="s">
        <v>298</v>
      </c>
      <c r="B28" s="504" t="s">
        <v>502</v>
      </c>
      <c r="C28" s="100"/>
    </row>
    <row r="29" spans="1:3" s="508" customFormat="1" ht="12" customHeight="1" thickBot="1">
      <c r="A29" s="238" t="s">
        <v>24</v>
      </c>
      <c r="B29" s="148" t="s">
        <v>503</v>
      </c>
      <c r="C29" s="357">
        <f>+C30+C31+C32</f>
        <v>0</v>
      </c>
    </row>
    <row r="30" spans="1:3" s="508" customFormat="1" ht="12" customHeight="1">
      <c r="A30" s="501" t="s">
        <v>100</v>
      </c>
      <c r="B30" s="502" t="s">
        <v>323</v>
      </c>
      <c r="C30" s="93"/>
    </row>
    <row r="31" spans="1:3" s="508" customFormat="1" ht="12" customHeight="1">
      <c r="A31" s="501" t="s">
        <v>101</v>
      </c>
      <c r="B31" s="503" t="s">
        <v>324</v>
      </c>
      <c r="C31" s="358"/>
    </row>
    <row r="32" spans="1:3" s="508" customFormat="1" ht="12" customHeight="1" thickBot="1">
      <c r="A32" s="500" t="s">
        <v>102</v>
      </c>
      <c r="B32" s="166" t="s">
        <v>325</v>
      </c>
      <c r="C32" s="100"/>
    </row>
    <row r="33" spans="1:3" s="415" customFormat="1" ht="12" customHeight="1" thickBot="1">
      <c r="A33" s="238" t="s">
        <v>25</v>
      </c>
      <c r="B33" s="148" t="s">
        <v>438</v>
      </c>
      <c r="C33" s="384"/>
    </row>
    <row r="34" spans="1:3" s="415" customFormat="1" ht="12" customHeight="1" thickBot="1">
      <c r="A34" s="238" t="s">
        <v>26</v>
      </c>
      <c r="B34" s="148" t="s">
        <v>504</v>
      </c>
      <c r="C34" s="406"/>
    </row>
    <row r="35" spans="1:3" s="415" customFormat="1" ht="12" customHeight="1" thickBot="1">
      <c r="A35" s="230" t="s">
        <v>27</v>
      </c>
      <c r="B35" s="148" t="s">
        <v>505</v>
      </c>
      <c r="C35" s="407">
        <f>+C8+C19+C24+C25+C29+C33+C34</f>
        <v>0</v>
      </c>
    </row>
    <row r="36" spans="1:3" s="415" customFormat="1" ht="12" customHeight="1" thickBot="1">
      <c r="A36" s="274" t="s">
        <v>28</v>
      </c>
      <c r="B36" s="148" t="s">
        <v>506</v>
      </c>
      <c r="C36" s="407">
        <f>+C37+C38+C39</f>
        <v>32839</v>
      </c>
    </row>
    <row r="37" spans="1:3" s="415" customFormat="1" ht="12" customHeight="1">
      <c r="A37" s="501" t="s">
        <v>507</v>
      </c>
      <c r="B37" s="502" t="s">
        <v>255</v>
      </c>
      <c r="C37" s="93"/>
    </row>
    <row r="38" spans="1:3" s="415" customFormat="1" ht="12" customHeight="1">
      <c r="A38" s="501" t="s">
        <v>508</v>
      </c>
      <c r="B38" s="503" t="s">
        <v>3</v>
      </c>
      <c r="C38" s="358"/>
    </row>
    <row r="39" spans="1:3" s="508" customFormat="1" ht="12" customHeight="1" thickBot="1">
      <c r="A39" s="500" t="s">
        <v>509</v>
      </c>
      <c r="B39" s="166" t="s">
        <v>510</v>
      </c>
      <c r="C39" s="100">
        <v>32839</v>
      </c>
    </row>
    <row r="40" spans="1:3" s="508" customFormat="1" ht="15" customHeight="1" thickBot="1">
      <c r="A40" s="274" t="s">
        <v>29</v>
      </c>
      <c r="B40" s="275" t="s">
        <v>511</v>
      </c>
      <c r="C40" s="410">
        <f>+C35+C36</f>
        <v>32839</v>
      </c>
    </row>
    <row r="41" spans="1:3" s="508" customFormat="1" ht="15" customHeight="1">
      <c r="A41" s="276"/>
      <c r="B41" s="277"/>
      <c r="C41" s="408"/>
    </row>
    <row r="42" spans="1:3" ht="13.5" thickBot="1">
      <c r="A42" s="278"/>
      <c r="B42" s="279"/>
      <c r="C42" s="409"/>
    </row>
    <row r="43" spans="1:3" s="507" customFormat="1" ht="16.5" customHeight="1" thickBot="1">
      <c r="A43" s="280"/>
      <c r="B43" s="281" t="s">
        <v>61</v>
      </c>
      <c r="C43" s="410"/>
    </row>
    <row r="44" spans="1:3" s="509" customFormat="1" ht="12" customHeight="1" thickBot="1">
      <c r="A44" s="238" t="s">
        <v>20</v>
      </c>
      <c r="B44" s="148" t="s">
        <v>512</v>
      </c>
      <c r="C44" s="357">
        <f>SUM(C45:C49)</f>
        <v>32839</v>
      </c>
    </row>
    <row r="45" spans="1:3" ht="12" customHeight="1">
      <c r="A45" s="500" t="s">
        <v>107</v>
      </c>
      <c r="B45" s="9" t="s">
        <v>51</v>
      </c>
      <c r="C45" s="93">
        <v>20811</v>
      </c>
    </row>
    <row r="46" spans="1:3" ht="12" customHeight="1">
      <c r="A46" s="500" t="s">
        <v>108</v>
      </c>
      <c r="B46" s="8" t="s">
        <v>194</v>
      </c>
      <c r="C46" s="96">
        <v>5723</v>
      </c>
    </row>
    <row r="47" spans="1:3" ht="12" customHeight="1">
      <c r="A47" s="500" t="s">
        <v>109</v>
      </c>
      <c r="B47" s="8" t="s">
        <v>150</v>
      </c>
      <c r="C47" s="96">
        <v>6305</v>
      </c>
    </row>
    <row r="48" spans="1:3" ht="12" customHeight="1">
      <c r="A48" s="500" t="s">
        <v>110</v>
      </c>
      <c r="B48" s="8" t="s">
        <v>195</v>
      </c>
      <c r="C48" s="96"/>
    </row>
    <row r="49" spans="1:3" ht="12" customHeight="1" thickBot="1">
      <c r="A49" s="500" t="s">
        <v>159</v>
      </c>
      <c r="B49" s="8" t="s">
        <v>196</v>
      </c>
      <c r="C49" s="96"/>
    </row>
    <row r="50" spans="1:3" ht="12" customHeight="1" thickBot="1">
      <c r="A50" s="238" t="s">
        <v>21</v>
      </c>
      <c r="B50" s="148" t="s">
        <v>513</v>
      </c>
      <c r="C50" s="357">
        <f>SUM(C51:C53)</f>
        <v>0</v>
      </c>
    </row>
    <row r="51" spans="1:3" s="509" customFormat="1" ht="12" customHeight="1">
      <c r="A51" s="500" t="s">
        <v>113</v>
      </c>
      <c r="B51" s="9" t="s">
        <v>245</v>
      </c>
      <c r="C51" s="93"/>
    </row>
    <row r="52" spans="1:3" ht="12" customHeight="1">
      <c r="A52" s="500" t="s">
        <v>114</v>
      </c>
      <c r="B52" s="8" t="s">
        <v>198</v>
      </c>
      <c r="C52" s="96"/>
    </row>
    <row r="53" spans="1:3" ht="12" customHeight="1">
      <c r="A53" s="500" t="s">
        <v>115</v>
      </c>
      <c r="B53" s="8" t="s">
        <v>62</v>
      </c>
      <c r="C53" s="96"/>
    </row>
    <row r="54" spans="1:3" ht="12" customHeight="1" thickBot="1">
      <c r="A54" s="500" t="s">
        <v>116</v>
      </c>
      <c r="B54" s="8" t="s">
        <v>4</v>
      </c>
      <c r="C54" s="96"/>
    </row>
    <row r="55" spans="1:3" ht="15" customHeight="1" thickBot="1">
      <c r="A55" s="238" t="s">
        <v>22</v>
      </c>
      <c r="B55" s="282" t="s">
        <v>514</v>
      </c>
      <c r="C55" s="411">
        <f>+C44+C50</f>
        <v>32839</v>
      </c>
    </row>
    <row r="56" spans="1:3" ht="13.5" thickBot="1">
      <c r="C56" s="412"/>
    </row>
    <row r="57" spans="1:3" ht="15" customHeight="1" thickBot="1">
      <c r="A57" s="285" t="s">
        <v>219</v>
      </c>
      <c r="B57" s="286"/>
      <c r="C57" s="145">
        <v>7.5</v>
      </c>
    </row>
    <row r="58" spans="1:3" ht="14.25" customHeight="1" thickBot="1">
      <c r="A58" s="285" t="s">
        <v>220</v>
      </c>
      <c r="B58" s="286"/>
      <c r="C58" s="145"/>
    </row>
  </sheetData>
  <sheetProtection formatCells="0"/>
  <mergeCells count="1">
    <mergeCell ref="B1:C1"/>
  </mergeCells>
  <printOptions horizontalCentered="1"/>
  <pageMargins left="0.78740157480314965" right="0.78740157480314965" top="0.98425196850393704" bottom="0.98425196850393704" header="0.78740157480314965" footer="0.78740157480314965"/>
  <pageSetup paperSize="9" scale="75" orientation="portrait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rgb="FF92D050"/>
  </sheetPr>
  <dimension ref="A1:C58"/>
  <sheetViews>
    <sheetView workbookViewId="0">
      <selection activeCell="B3" sqref="B3"/>
    </sheetView>
  </sheetViews>
  <sheetFormatPr defaultRowHeight="12.75"/>
  <cols>
    <col min="1" max="1" width="13.83203125" style="283" customWidth="1"/>
    <col min="2" max="2" width="79.1640625" style="284" customWidth="1"/>
    <col min="3" max="3" width="25" style="284" customWidth="1"/>
    <col min="4" max="16384" width="9.33203125" style="284"/>
  </cols>
  <sheetData>
    <row r="1" spans="1:3" s="264" customFormat="1" ht="21" customHeight="1" thickBot="1">
      <c r="A1" s="263"/>
      <c r="B1" s="619" t="s">
        <v>543</v>
      </c>
      <c r="C1" s="616"/>
    </row>
    <row r="2" spans="1:3" s="505" customFormat="1" ht="25.5" customHeight="1">
      <c r="A2" s="453" t="s">
        <v>217</v>
      </c>
      <c r="B2" s="398" t="s">
        <v>535</v>
      </c>
      <c r="C2" s="413" t="s">
        <v>66</v>
      </c>
    </row>
    <row r="3" spans="1:3" s="505" customFormat="1" ht="24.75" thickBot="1">
      <c r="A3" s="498" t="s">
        <v>216</v>
      </c>
      <c r="B3" s="399" t="s">
        <v>493</v>
      </c>
      <c r="C3" s="414" t="s">
        <v>55</v>
      </c>
    </row>
    <row r="4" spans="1:3" s="506" customFormat="1" ht="15.95" customHeight="1" thickBot="1">
      <c r="A4" s="266"/>
      <c r="B4" s="266"/>
      <c r="C4" s="267" t="s">
        <v>56</v>
      </c>
    </row>
    <row r="5" spans="1:3" ht="13.5" thickBot="1">
      <c r="A5" s="454" t="s">
        <v>218</v>
      </c>
      <c r="B5" s="268" t="s">
        <v>57</v>
      </c>
      <c r="C5" s="269" t="s">
        <v>58</v>
      </c>
    </row>
    <row r="6" spans="1:3" s="507" customFormat="1" ht="12.95" customHeight="1" thickBot="1">
      <c r="A6" s="230">
        <v>1</v>
      </c>
      <c r="B6" s="231">
        <v>2</v>
      </c>
      <c r="C6" s="232">
        <v>3</v>
      </c>
    </row>
    <row r="7" spans="1:3" s="507" customFormat="1" ht="15.95" customHeight="1" thickBot="1">
      <c r="A7" s="270"/>
      <c r="B7" s="271" t="s">
        <v>59</v>
      </c>
      <c r="C7" s="272"/>
    </row>
    <row r="8" spans="1:3" s="415" customFormat="1" ht="12" customHeight="1" thickBot="1">
      <c r="A8" s="230" t="s">
        <v>20</v>
      </c>
      <c r="B8" s="273" t="s">
        <v>494</v>
      </c>
      <c r="C8" s="357">
        <f>SUM(C9:C18)</f>
        <v>0</v>
      </c>
    </row>
    <row r="9" spans="1:3" s="415" customFormat="1" ht="12" customHeight="1">
      <c r="A9" s="499" t="s">
        <v>107</v>
      </c>
      <c r="B9" s="10" t="s">
        <v>309</v>
      </c>
      <c r="C9" s="404"/>
    </row>
    <row r="10" spans="1:3" s="415" customFormat="1" ht="12" customHeight="1">
      <c r="A10" s="500" t="s">
        <v>108</v>
      </c>
      <c r="B10" s="8" t="s">
        <v>310</v>
      </c>
      <c r="C10" s="355"/>
    </row>
    <row r="11" spans="1:3" s="415" customFormat="1" ht="12" customHeight="1">
      <c r="A11" s="500" t="s">
        <v>109</v>
      </c>
      <c r="B11" s="8" t="s">
        <v>311</v>
      </c>
      <c r="C11" s="355"/>
    </row>
    <row r="12" spans="1:3" s="415" customFormat="1" ht="12" customHeight="1">
      <c r="A12" s="500" t="s">
        <v>110</v>
      </c>
      <c r="B12" s="8" t="s">
        <v>312</v>
      </c>
      <c r="C12" s="355"/>
    </row>
    <row r="13" spans="1:3" s="415" customFormat="1" ht="12" customHeight="1">
      <c r="A13" s="500" t="s">
        <v>159</v>
      </c>
      <c r="B13" s="8" t="s">
        <v>313</v>
      </c>
      <c r="C13" s="355"/>
    </row>
    <row r="14" spans="1:3" s="415" customFormat="1" ht="12" customHeight="1">
      <c r="A14" s="500" t="s">
        <v>111</v>
      </c>
      <c r="B14" s="8" t="s">
        <v>495</v>
      </c>
      <c r="C14" s="355"/>
    </row>
    <row r="15" spans="1:3" s="415" customFormat="1" ht="12" customHeight="1">
      <c r="A15" s="500" t="s">
        <v>112</v>
      </c>
      <c r="B15" s="7" t="s">
        <v>496</v>
      </c>
      <c r="C15" s="355"/>
    </row>
    <row r="16" spans="1:3" s="415" customFormat="1" ht="12" customHeight="1">
      <c r="A16" s="500" t="s">
        <v>122</v>
      </c>
      <c r="B16" s="8" t="s">
        <v>316</v>
      </c>
      <c r="C16" s="405"/>
    </row>
    <row r="17" spans="1:3" s="508" customFormat="1" ht="12" customHeight="1">
      <c r="A17" s="500" t="s">
        <v>123</v>
      </c>
      <c r="B17" s="8" t="s">
        <v>317</v>
      </c>
      <c r="C17" s="355"/>
    </row>
    <row r="18" spans="1:3" s="508" customFormat="1" ht="12" customHeight="1" thickBot="1">
      <c r="A18" s="500" t="s">
        <v>124</v>
      </c>
      <c r="B18" s="7" t="s">
        <v>318</v>
      </c>
      <c r="C18" s="356"/>
    </row>
    <row r="19" spans="1:3" s="415" customFormat="1" ht="12" customHeight="1" thickBot="1">
      <c r="A19" s="230" t="s">
        <v>21</v>
      </c>
      <c r="B19" s="273" t="s">
        <v>497</v>
      </c>
      <c r="C19" s="357">
        <f>SUM(C20:C22)</f>
        <v>0</v>
      </c>
    </row>
    <row r="20" spans="1:3" s="508" customFormat="1" ht="12" customHeight="1">
      <c r="A20" s="500" t="s">
        <v>113</v>
      </c>
      <c r="B20" s="9" t="s">
        <v>284</v>
      </c>
      <c r="C20" s="355"/>
    </row>
    <row r="21" spans="1:3" s="508" customFormat="1" ht="12" customHeight="1">
      <c r="A21" s="500" t="s">
        <v>114</v>
      </c>
      <c r="B21" s="8" t="s">
        <v>498</v>
      </c>
      <c r="C21" s="355"/>
    </row>
    <row r="22" spans="1:3" s="508" customFormat="1" ht="12" customHeight="1">
      <c r="A22" s="500" t="s">
        <v>115</v>
      </c>
      <c r="B22" s="8" t="s">
        <v>499</v>
      </c>
      <c r="C22" s="355"/>
    </row>
    <row r="23" spans="1:3" s="508" customFormat="1" ht="12" customHeight="1" thickBot="1">
      <c r="A23" s="500" t="s">
        <v>116</v>
      </c>
      <c r="B23" s="8" t="s">
        <v>2</v>
      </c>
      <c r="C23" s="355"/>
    </row>
    <row r="24" spans="1:3" s="508" customFormat="1" ht="12" customHeight="1" thickBot="1">
      <c r="A24" s="238" t="s">
        <v>22</v>
      </c>
      <c r="B24" s="148" t="s">
        <v>185</v>
      </c>
      <c r="C24" s="384"/>
    </row>
    <row r="25" spans="1:3" s="508" customFormat="1" ht="12" customHeight="1" thickBot="1">
      <c r="A25" s="238" t="s">
        <v>23</v>
      </c>
      <c r="B25" s="148" t="s">
        <v>500</v>
      </c>
      <c r="C25" s="357">
        <f>+C26+C27</f>
        <v>0</v>
      </c>
    </row>
    <row r="26" spans="1:3" s="508" customFormat="1" ht="12" customHeight="1">
      <c r="A26" s="501" t="s">
        <v>294</v>
      </c>
      <c r="B26" s="502" t="s">
        <v>498</v>
      </c>
      <c r="C26" s="93"/>
    </row>
    <row r="27" spans="1:3" s="508" customFormat="1" ht="12" customHeight="1">
      <c r="A27" s="501" t="s">
        <v>297</v>
      </c>
      <c r="B27" s="503" t="s">
        <v>501</v>
      </c>
      <c r="C27" s="358"/>
    </row>
    <row r="28" spans="1:3" s="508" customFormat="1" ht="12" customHeight="1" thickBot="1">
      <c r="A28" s="500" t="s">
        <v>298</v>
      </c>
      <c r="B28" s="504" t="s">
        <v>502</v>
      </c>
      <c r="C28" s="100"/>
    </row>
    <row r="29" spans="1:3" s="508" customFormat="1" ht="12" customHeight="1" thickBot="1">
      <c r="A29" s="238" t="s">
        <v>24</v>
      </c>
      <c r="B29" s="148" t="s">
        <v>503</v>
      </c>
      <c r="C29" s="357">
        <f>+C30+C31+C32</f>
        <v>0</v>
      </c>
    </row>
    <row r="30" spans="1:3" s="508" customFormat="1" ht="12" customHeight="1">
      <c r="A30" s="501" t="s">
        <v>100</v>
      </c>
      <c r="B30" s="502" t="s">
        <v>323</v>
      </c>
      <c r="C30" s="93"/>
    </row>
    <row r="31" spans="1:3" s="508" customFormat="1" ht="12" customHeight="1">
      <c r="A31" s="501" t="s">
        <v>101</v>
      </c>
      <c r="B31" s="503" t="s">
        <v>324</v>
      </c>
      <c r="C31" s="358"/>
    </row>
    <row r="32" spans="1:3" s="508" customFormat="1" ht="12" customHeight="1" thickBot="1">
      <c r="A32" s="500" t="s">
        <v>102</v>
      </c>
      <c r="B32" s="166" t="s">
        <v>325</v>
      </c>
      <c r="C32" s="100"/>
    </row>
    <row r="33" spans="1:3" s="415" customFormat="1" ht="12" customHeight="1" thickBot="1">
      <c r="A33" s="238" t="s">
        <v>25</v>
      </c>
      <c r="B33" s="148" t="s">
        <v>438</v>
      </c>
      <c r="C33" s="384"/>
    </row>
    <row r="34" spans="1:3" s="415" customFormat="1" ht="12" customHeight="1" thickBot="1">
      <c r="A34" s="238" t="s">
        <v>26</v>
      </c>
      <c r="B34" s="148" t="s">
        <v>504</v>
      </c>
      <c r="C34" s="406"/>
    </row>
    <row r="35" spans="1:3" s="415" customFormat="1" ht="12" customHeight="1" thickBot="1">
      <c r="A35" s="230" t="s">
        <v>27</v>
      </c>
      <c r="B35" s="148" t="s">
        <v>505</v>
      </c>
      <c r="C35" s="407">
        <f>+C8+C19+C24+C25+C29+C33+C34</f>
        <v>0</v>
      </c>
    </row>
    <row r="36" spans="1:3" s="415" customFormat="1" ht="12" customHeight="1" thickBot="1">
      <c r="A36" s="274" t="s">
        <v>28</v>
      </c>
      <c r="B36" s="148" t="s">
        <v>506</v>
      </c>
      <c r="C36" s="407">
        <f>+C37+C38+C39</f>
        <v>34485</v>
      </c>
    </row>
    <row r="37" spans="1:3" s="415" customFormat="1" ht="12" customHeight="1">
      <c r="A37" s="501" t="s">
        <v>507</v>
      </c>
      <c r="B37" s="502" t="s">
        <v>255</v>
      </c>
      <c r="C37" s="93"/>
    </row>
    <row r="38" spans="1:3" s="415" customFormat="1" ht="12" customHeight="1">
      <c r="A38" s="501" t="s">
        <v>508</v>
      </c>
      <c r="B38" s="503" t="s">
        <v>3</v>
      </c>
      <c r="C38" s="358"/>
    </row>
    <row r="39" spans="1:3" s="508" customFormat="1" ht="12" customHeight="1" thickBot="1">
      <c r="A39" s="500" t="s">
        <v>509</v>
      </c>
      <c r="B39" s="166" t="s">
        <v>510</v>
      </c>
      <c r="C39" s="100">
        <v>34485</v>
      </c>
    </row>
    <row r="40" spans="1:3" s="508" customFormat="1" ht="15" customHeight="1" thickBot="1">
      <c r="A40" s="274" t="s">
        <v>29</v>
      </c>
      <c r="B40" s="275" t="s">
        <v>511</v>
      </c>
      <c r="C40" s="410">
        <f>+C35+C36</f>
        <v>34485</v>
      </c>
    </row>
    <row r="41" spans="1:3" s="508" customFormat="1" ht="15" customHeight="1">
      <c r="A41" s="276"/>
      <c r="B41" s="277"/>
      <c r="C41" s="408"/>
    </row>
    <row r="42" spans="1:3" ht="13.5" thickBot="1">
      <c r="A42" s="278"/>
      <c r="B42" s="279"/>
      <c r="C42" s="409"/>
    </row>
    <row r="43" spans="1:3" s="507" customFormat="1" ht="16.5" customHeight="1" thickBot="1">
      <c r="A43" s="280"/>
      <c r="B43" s="281" t="s">
        <v>61</v>
      </c>
      <c r="C43" s="410"/>
    </row>
    <row r="44" spans="1:3" s="509" customFormat="1" ht="12" customHeight="1" thickBot="1">
      <c r="A44" s="238" t="s">
        <v>20</v>
      </c>
      <c r="B44" s="148" t="s">
        <v>512</v>
      </c>
      <c r="C44" s="357">
        <f>SUM(C45:C49)</f>
        <v>34485</v>
      </c>
    </row>
    <row r="45" spans="1:3" ht="12" customHeight="1">
      <c r="A45" s="500" t="s">
        <v>107</v>
      </c>
      <c r="B45" s="9" t="s">
        <v>51</v>
      </c>
      <c r="C45" s="93">
        <v>22713</v>
      </c>
    </row>
    <row r="46" spans="1:3" ht="12" customHeight="1">
      <c r="A46" s="500" t="s">
        <v>108</v>
      </c>
      <c r="B46" s="8" t="s">
        <v>194</v>
      </c>
      <c r="C46" s="96">
        <v>6567</v>
      </c>
    </row>
    <row r="47" spans="1:3" ht="12" customHeight="1">
      <c r="A47" s="500" t="s">
        <v>109</v>
      </c>
      <c r="B47" s="8" t="s">
        <v>150</v>
      </c>
      <c r="C47" s="96">
        <v>5205</v>
      </c>
    </row>
    <row r="48" spans="1:3" ht="12" customHeight="1">
      <c r="A48" s="500" t="s">
        <v>110</v>
      </c>
      <c r="B48" s="8" t="s">
        <v>195</v>
      </c>
      <c r="C48" s="96"/>
    </row>
    <row r="49" spans="1:3" ht="12" customHeight="1" thickBot="1">
      <c r="A49" s="500" t="s">
        <v>159</v>
      </c>
      <c r="B49" s="8" t="s">
        <v>196</v>
      </c>
      <c r="C49" s="96"/>
    </row>
    <row r="50" spans="1:3" ht="12" customHeight="1" thickBot="1">
      <c r="A50" s="238" t="s">
        <v>21</v>
      </c>
      <c r="B50" s="148" t="s">
        <v>513</v>
      </c>
      <c r="C50" s="357">
        <f>SUM(C51:C53)</f>
        <v>0</v>
      </c>
    </row>
    <row r="51" spans="1:3" s="509" customFormat="1" ht="12" customHeight="1">
      <c r="A51" s="500" t="s">
        <v>113</v>
      </c>
      <c r="B51" s="9" t="s">
        <v>245</v>
      </c>
      <c r="C51" s="93"/>
    </row>
    <row r="52" spans="1:3" ht="12" customHeight="1">
      <c r="A52" s="500" t="s">
        <v>114</v>
      </c>
      <c r="B52" s="8" t="s">
        <v>198</v>
      </c>
      <c r="C52" s="96"/>
    </row>
    <row r="53" spans="1:3" ht="12" customHeight="1">
      <c r="A53" s="500" t="s">
        <v>115</v>
      </c>
      <c r="B53" s="8" t="s">
        <v>62</v>
      </c>
      <c r="C53" s="96"/>
    </row>
    <row r="54" spans="1:3" ht="12" customHeight="1" thickBot="1">
      <c r="A54" s="500" t="s">
        <v>116</v>
      </c>
      <c r="B54" s="8" t="s">
        <v>4</v>
      </c>
      <c r="C54" s="96"/>
    </row>
    <row r="55" spans="1:3" ht="15" customHeight="1" thickBot="1">
      <c r="A55" s="238" t="s">
        <v>22</v>
      </c>
      <c r="B55" s="282" t="s">
        <v>514</v>
      </c>
      <c r="C55" s="411">
        <f>+C44+C50</f>
        <v>34485</v>
      </c>
    </row>
    <row r="56" spans="1:3" ht="13.5" thickBot="1">
      <c r="C56" s="412"/>
    </row>
    <row r="57" spans="1:3" ht="15" customHeight="1" thickBot="1">
      <c r="A57" s="285" t="s">
        <v>219</v>
      </c>
      <c r="B57" s="286"/>
      <c r="C57" s="145">
        <v>9</v>
      </c>
    </row>
    <row r="58" spans="1:3" ht="14.25" customHeight="1" thickBot="1">
      <c r="A58" s="285" t="s">
        <v>220</v>
      </c>
      <c r="B58" s="286"/>
      <c r="C58" s="145"/>
    </row>
  </sheetData>
  <sheetProtection formatCells="0"/>
  <mergeCells count="1">
    <mergeCell ref="B1:C1"/>
  </mergeCells>
  <printOptions horizontalCentered="1"/>
  <pageMargins left="0.78740157480314965" right="0.78740157480314965" top="0.98425196850393704" bottom="0.98425196850393704" header="0.78740157480314965" footer="0.78740157480314965"/>
  <pageSetup paperSize="9" scale="75" orientation="portrait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rgb="FF92D050"/>
  </sheetPr>
  <dimension ref="A1:C58"/>
  <sheetViews>
    <sheetView workbookViewId="0">
      <selection activeCell="G24" sqref="G24"/>
    </sheetView>
  </sheetViews>
  <sheetFormatPr defaultRowHeight="12.75"/>
  <cols>
    <col min="1" max="1" width="13.83203125" style="283" customWidth="1"/>
    <col min="2" max="2" width="79.1640625" style="284" customWidth="1"/>
    <col min="3" max="3" width="25" style="284" customWidth="1"/>
    <col min="4" max="16384" width="9.33203125" style="284"/>
  </cols>
  <sheetData>
    <row r="1" spans="1:3" s="264" customFormat="1" ht="21" customHeight="1" thickBot="1">
      <c r="A1" s="263"/>
      <c r="B1" s="619" t="s">
        <v>544</v>
      </c>
      <c r="C1" s="616"/>
    </row>
    <row r="2" spans="1:3" s="505" customFormat="1" ht="25.5" customHeight="1">
      <c r="A2" s="453" t="s">
        <v>217</v>
      </c>
      <c r="B2" s="398" t="s">
        <v>536</v>
      </c>
      <c r="C2" s="413" t="s">
        <v>66</v>
      </c>
    </row>
    <row r="3" spans="1:3" s="505" customFormat="1" ht="24.75" thickBot="1">
      <c r="A3" s="498" t="s">
        <v>216</v>
      </c>
      <c r="B3" s="399" t="s">
        <v>493</v>
      </c>
      <c r="C3" s="414" t="s">
        <v>526</v>
      </c>
    </row>
    <row r="4" spans="1:3" s="506" customFormat="1" ht="15.95" customHeight="1" thickBot="1">
      <c r="A4" s="266"/>
      <c r="B4" s="266"/>
      <c r="C4" s="267" t="s">
        <v>56</v>
      </c>
    </row>
    <row r="5" spans="1:3" ht="13.5" thickBot="1">
      <c r="A5" s="454" t="s">
        <v>218</v>
      </c>
      <c r="B5" s="268" t="s">
        <v>57</v>
      </c>
      <c r="C5" s="269" t="s">
        <v>58</v>
      </c>
    </row>
    <row r="6" spans="1:3" s="507" customFormat="1" ht="12.95" customHeight="1" thickBot="1">
      <c r="A6" s="230">
        <v>1</v>
      </c>
      <c r="B6" s="231">
        <v>2</v>
      </c>
      <c r="C6" s="232">
        <v>3</v>
      </c>
    </row>
    <row r="7" spans="1:3" s="507" customFormat="1" ht="15.95" customHeight="1" thickBot="1">
      <c r="A7" s="270"/>
      <c r="B7" s="271" t="s">
        <v>59</v>
      </c>
      <c r="C7" s="272"/>
    </row>
    <row r="8" spans="1:3" s="415" customFormat="1" ht="12" customHeight="1" thickBot="1">
      <c r="A8" s="230" t="s">
        <v>20</v>
      </c>
      <c r="B8" s="273" t="s">
        <v>494</v>
      </c>
      <c r="C8" s="357">
        <f>SUM(C9:C18)</f>
        <v>1200</v>
      </c>
    </row>
    <row r="9" spans="1:3" s="415" customFormat="1" ht="12" customHeight="1">
      <c r="A9" s="499" t="s">
        <v>107</v>
      </c>
      <c r="B9" s="10" t="s">
        <v>309</v>
      </c>
      <c r="C9" s="404"/>
    </row>
    <row r="10" spans="1:3" s="415" customFormat="1" ht="12" customHeight="1">
      <c r="A10" s="500" t="s">
        <v>108</v>
      </c>
      <c r="B10" s="8" t="s">
        <v>310</v>
      </c>
      <c r="C10" s="355">
        <v>1200</v>
      </c>
    </row>
    <row r="11" spans="1:3" s="415" customFormat="1" ht="12" customHeight="1">
      <c r="A11" s="500" t="s">
        <v>109</v>
      </c>
      <c r="B11" s="8" t="s">
        <v>311</v>
      </c>
      <c r="C11" s="355"/>
    </row>
    <row r="12" spans="1:3" s="415" customFormat="1" ht="12" customHeight="1">
      <c r="A12" s="500" t="s">
        <v>110</v>
      </c>
      <c r="B12" s="8" t="s">
        <v>312</v>
      </c>
      <c r="C12" s="355"/>
    </row>
    <row r="13" spans="1:3" s="415" customFormat="1" ht="12" customHeight="1">
      <c r="A13" s="500" t="s">
        <v>159</v>
      </c>
      <c r="B13" s="8" t="s">
        <v>313</v>
      </c>
      <c r="C13" s="355"/>
    </row>
    <row r="14" spans="1:3" s="415" customFormat="1" ht="12" customHeight="1">
      <c r="A14" s="500" t="s">
        <v>111</v>
      </c>
      <c r="B14" s="8" t="s">
        <v>495</v>
      </c>
      <c r="C14" s="355"/>
    </row>
    <row r="15" spans="1:3" s="415" customFormat="1" ht="12" customHeight="1">
      <c r="A15" s="500" t="s">
        <v>112</v>
      </c>
      <c r="B15" s="7" t="s">
        <v>496</v>
      </c>
      <c r="C15" s="355"/>
    </row>
    <row r="16" spans="1:3" s="415" customFormat="1" ht="12" customHeight="1">
      <c r="A16" s="500" t="s">
        <v>122</v>
      </c>
      <c r="B16" s="8" t="s">
        <v>316</v>
      </c>
      <c r="C16" s="405"/>
    </row>
    <row r="17" spans="1:3" s="508" customFormat="1" ht="12" customHeight="1">
      <c r="A17" s="500" t="s">
        <v>123</v>
      </c>
      <c r="B17" s="8" t="s">
        <v>317</v>
      </c>
      <c r="C17" s="355"/>
    </row>
    <row r="18" spans="1:3" s="508" customFormat="1" ht="12" customHeight="1" thickBot="1">
      <c r="A18" s="500" t="s">
        <v>124</v>
      </c>
      <c r="B18" s="7" t="s">
        <v>318</v>
      </c>
      <c r="C18" s="356"/>
    </row>
    <row r="19" spans="1:3" s="415" customFormat="1" ht="12" customHeight="1" thickBot="1">
      <c r="A19" s="230" t="s">
        <v>21</v>
      </c>
      <c r="B19" s="273" t="s">
        <v>497</v>
      </c>
      <c r="C19" s="357">
        <f>SUM(C20:C22)</f>
        <v>10151</v>
      </c>
    </row>
    <row r="20" spans="1:3" s="508" customFormat="1" ht="12" customHeight="1">
      <c r="A20" s="500" t="s">
        <v>113</v>
      </c>
      <c r="B20" s="9" t="s">
        <v>284</v>
      </c>
      <c r="C20" s="355"/>
    </row>
    <row r="21" spans="1:3" s="508" customFormat="1" ht="12" customHeight="1">
      <c r="A21" s="500" t="s">
        <v>114</v>
      </c>
      <c r="B21" s="8" t="s">
        <v>498</v>
      </c>
      <c r="C21" s="355"/>
    </row>
    <row r="22" spans="1:3" s="508" customFormat="1" ht="12" customHeight="1">
      <c r="A22" s="500" t="s">
        <v>115</v>
      </c>
      <c r="B22" s="8" t="s">
        <v>499</v>
      </c>
      <c r="C22" s="355">
        <v>10151</v>
      </c>
    </row>
    <row r="23" spans="1:3" s="508" customFormat="1" ht="12" customHeight="1" thickBot="1">
      <c r="A23" s="500" t="s">
        <v>116</v>
      </c>
      <c r="B23" s="8" t="s">
        <v>2</v>
      </c>
      <c r="C23" s="355">
        <v>10151</v>
      </c>
    </row>
    <row r="24" spans="1:3" s="508" customFormat="1" ht="12" customHeight="1" thickBot="1">
      <c r="A24" s="238" t="s">
        <v>22</v>
      </c>
      <c r="B24" s="148" t="s">
        <v>185</v>
      </c>
      <c r="C24" s="384"/>
    </row>
    <row r="25" spans="1:3" s="508" customFormat="1" ht="12" customHeight="1" thickBot="1">
      <c r="A25" s="238" t="s">
        <v>23</v>
      </c>
      <c r="B25" s="148" t="s">
        <v>500</v>
      </c>
      <c r="C25" s="357">
        <f>+C26+C27</f>
        <v>0</v>
      </c>
    </row>
    <row r="26" spans="1:3" s="508" customFormat="1" ht="12" customHeight="1">
      <c r="A26" s="501" t="s">
        <v>294</v>
      </c>
      <c r="B26" s="502" t="s">
        <v>498</v>
      </c>
      <c r="C26" s="93"/>
    </row>
    <row r="27" spans="1:3" s="508" customFormat="1" ht="12" customHeight="1">
      <c r="A27" s="501" t="s">
        <v>297</v>
      </c>
      <c r="B27" s="503" t="s">
        <v>501</v>
      </c>
      <c r="C27" s="358"/>
    </row>
    <row r="28" spans="1:3" s="508" customFormat="1" ht="12" customHeight="1" thickBot="1">
      <c r="A28" s="500" t="s">
        <v>298</v>
      </c>
      <c r="B28" s="504" t="s">
        <v>502</v>
      </c>
      <c r="C28" s="100"/>
    </row>
    <row r="29" spans="1:3" s="508" customFormat="1" ht="12" customHeight="1" thickBot="1">
      <c r="A29" s="238" t="s">
        <v>24</v>
      </c>
      <c r="B29" s="148" t="s">
        <v>503</v>
      </c>
      <c r="C29" s="357">
        <f>+C30+C31+C32</f>
        <v>0</v>
      </c>
    </row>
    <row r="30" spans="1:3" s="508" customFormat="1" ht="12" customHeight="1">
      <c r="A30" s="501" t="s">
        <v>100</v>
      </c>
      <c r="B30" s="502" t="s">
        <v>323</v>
      </c>
      <c r="C30" s="93"/>
    </row>
    <row r="31" spans="1:3" s="508" customFormat="1" ht="12" customHeight="1">
      <c r="A31" s="501" t="s">
        <v>101</v>
      </c>
      <c r="B31" s="503" t="s">
        <v>324</v>
      </c>
      <c r="C31" s="358"/>
    </row>
    <row r="32" spans="1:3" s="508" customFormat="1" ht="12" customHeight="1" thickBot="1">
      <c r="A32" s="500" t="s">
        <v>102</v>
      </c>
      <c r="B32" s="166" t="s">
        <v>325</v>
      </c>
      <c r="C32" s="100"/>
    </row>
    <row r="33" spans="1:3" s="415" customFormat="1" ht="12" customHeight="1" thickBot="1">
      <c r="A33" s="238" t="s">
        <v>25</v>
      </c>
      <c r="B33" s="148" t="s">
        <v>438</v>
      </c>
      <c r="C33" s="384"/>
    </row>
    <row r="34" spans="1:3" s="415" customFormat="1" ht="12" customHeight="1" thickBot="1">
      <c r="A34" s="238" t="s">
        <v>26</v>
      </c>
      <c r="B34" s="148" t="s">
        <v>504</v>
      </c>
      <c r="C34" s="406"/>
    </row>
    <row r="35" spans="1:3" s="415" customFormat="1" ht="12" customHeight="1" thickBot="1">
      <c r="A35" s="230" t="s">
        <v>27</v>
      </c>
      <c r="B35" s="148" t="s">
        <v>505</v>
      </c>
      <c r="C35" s="407">
        <f>+C8+C19+C24+C25+C29+C33+C34</f>
        <v>11351</v>
      </c>
    </row>
    <row r="36" spans="1:3" s="415" customFormat="1" ht="12" customHeight="1" thickBot="1">
      <c r="A36" s="274" t="s">
        <v>28</v>
      </c>
      <c r="B36" s="148" t="s">
        <v>506</v>
      </c>
      <c r="C36" s="407">
        <f>+C37+C38+C39</f>
        <v>22069</v>
      </c>
    </row>
    <row r="37" spans="1:3" s="415" customFormat="1" ht="12" customHeight="1">
      <c r="A37" s="501" t="s">
        <v>507</v>
      </c>
      <c r="B37" s="502" t="s">
        <v>255</v>
      </c>
      <c r="C37" s="93"/>
    </row>
    <row r="38" spans="1:3" s="415" customFormat="1" ht="12" customHeight="1">
      <c r="A38" s="501" t="s">
        <v>508</v>
      </c>
      <c r="B38" s="503" t="s">
        <v>3</v>
      </c>
      <c r="C38" s="358"/>
    </row>
    <row r="39" spans="1:3" s="508" customFormat="1" ht="12" customHeight="1" thickBot="1">
      <c r="A39" s="500" t="s">
        <v>509</v>
      </c>
      <c r="B39" s="166" t="s">
        <v>510</v>
      </c>
      <c r="C39" s="100">
        <v>22069</v>
      </c>
    </row>
    <row r="40" spans="1:3" s="508" customFormat="1" ht="15" customHeight="1" thickBot="1">
      <c r="A40" s="274" t="s">
        <v>29</v>
      </c>
      <c r="B40" s="275" t="s">
        <v>511</v>
      </c>
      <c r="C40" s="410">
        <f>+C35+C36</f>
        <v>33420</v>
      </c>
    </row>
    <row r="41" spans="1:3" s="508" customFormat="1" ht="15" customHeight="1">
      <c r="A41" s="276"/>
      <c r="B41" s="277"/>
      <c r="C41" s="408"/>
    </row>
    <row r="42" spans="1:3" ht="13.5" thickBot="1">
      <c r="A42" s="278"/>
      <c r="B42" s="279"/>
      <c r="C42" s="409"/>
    </row>
    <row r="43" spans="1:3" s="507" customFormat="1" ht="16.5" customHeight="1" thickBot="1">
      <c r="A43" s="280"/>
      <c r="B43" s="281" t="s">
        <v>61</v>
      </c>
      <c r="C43" s="410"/>
    </row>
    <row r="44" spans="1:3" s="509" customFormat="1" ht="12" customHeight="1" thickBot="1">
      <c r="A44" s="238" t="s">
        <v>20</v>
      </c>
      <c r="B44" s="148" t="s">
        <v>512</v>
      </c>
      <c r="C44" s="357">
        <f>SUM(C45:C49)</f>
        <v>33420</v>
      </c>
    </row>
    <row r="45" spans="1:3" ht="12" customHeight="1">
      <c r="A45" s="500" t="s">
        <v>107</v>
      </c>
      <c r="B45" s="9" t="s">
        <v>51</v>
      </c>
      <c r="C45" s="93">
        <v>11786</v>
      </c>
    </row>
    <row r="46" spans="1:3" ht="12" customHeight="1">
      <c r="A46" s="500" t="s">
        <v>108</v>
      </c>
      <c r="B46" s="8" t="s">
        <v>194</v>
      </c>
      <c r="C46" s="96">
        <v>3241</v>
      </c>
    </row>
    <row r="47" spans="1:3" ht="12" customHeight="1">
      <c r="A47" s="500" t="s">
        <v>109</v>
      </c>
      <c r="B47" s="8" t="s">
        <v>150</v>
      </c>
      <c r="C47" s="96">
        <v>18393</v>
      </c>
    </row>
    <row r="48" spans="1:3" ht="12" customHeight="1">
      <c r="A48" s="500" t="s">
        <v>110</v>
      </c>
      <c r="B48" s="8" t="s">
        <v>195</v>
      </c>
      <c r="C48" s="96"/>
    </row>
    <row r="49" spans="1:3" ht="12" customHeight="1" thickBot="1">
      <c r="A49" s="500" t="s">
        <v>159</v>
      </c>
      <c r="B49" s="8" t="s">
        <v>196</v>
      </c>
      <c r="C49" s="96"/>
    </row>
    <row r="50" spans="1:3" ht="12" customHeight="1" thickBot="1">
      <c r="A50" s="238" t="s">
        <v>21</v>
      </c>
      <c r="B50" s="148" t="s">
        <v>513</v>
      </c>
      <c r="C50" s="357">
        <f>SUM(C51:C53)</f>
        <v>0</v>
      </c>
    </row>
    <row r="51" spans="1:3" s="509" customFormat="1" ht="12" customHeight="1">
      <c r="A51" s="500" t="s">
        <v>113</v>
      </c>
      <c r="B51" s="9" t="s">
        <v>245</v>
      </c>
      <c r="C51" s="93"/>
    </row>
    <row r="52" spans="1:3" ht="12" customHeight="1">
      <c r="A52" s="500" t="s">
        <v>114</v>
      </c>
      <c r="B52" s="8" t="s">
        <v>198</v>
      </c>
      <c r="C52" s="96"/>
    </row>
    <row r="53" spans="1:3" ht="12" customHeight="1">
      <c r="A53" s="500" t="s">
        <v>115</v>
      </c>
      <c r="B53" s="8" t="s">
        <v>62</v>
      </c>
      <c r="C53" s="96"/>
    </row>
    <row r="54" spans="1:3" ht="12" customHeight="1" thickBot="1">
      <c r="A54" s="500" t="s">
        <v>116</v>
      </c>
      <c r="B54" s="8" t="s">
        <v>4</v>
      </c>
      <c r="C54" s="96"/>
    </row>
    <row r="55" spans="1:3" ht="15" customHeight="1" thickBot="1">
      <c r="A55" s="238" t="s">
        <v>22</v>
      </c>
      <c r="B55" s="282" t="s">
        <v>514</v>
      </c>
      <c r="C55" s="411">
        <f>+C44+C50</f>
        <v>33420</v>
      </c>
    </row>
    <row r="56" spans="1:3" ht="13.5" thickBot="1">
      <c r="C56" s="412"/>
    </row>
    <row r="57" spans="1:3" ht="15" customHeight="1" thickBot="1">
      <c r="A57" s="285" t="s">
        <v>219</v>
      </c>
      <c r="B57" s="286"/>
      <c r="C57" s="145">
        <v>4</v>
      </c>
    </row>
    <row r="58" spans="1:3" ht="14.25" customHeight="1" thickBot="1">
      <c r="A58" s="285" t="s">
        <v>220</v>
      </c>
      <c r="B58" s="286"/>
      <c r="C58" s="145"/>
    </row>
  </sheetData>
  <sheetProtection formatCells="0"/>
  <mergeCells count="1">
    <mergeCell ref="B1:C1"/>
  </mergeCells>
  <printOptions horizontalCentered="1"/>
  <pageMargins left="0.78740157480314965" right="0.78740157480314965" top="0.98425196850393704" bottom="0.98425196850393704" header="0.78740157480314965" footer="0.78740157480314965"/>
  <pageSetup paperSize="9" scale="75" orientation="portrait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rgb="FF92D050"/>
  </sheetPr>
  <dimension ref="A1:G26"/>
  <sheetViews>
    <sheetView view="pageLayout" workbookViewId="0">
      <selection activeCell="C31" sqref="C31"/>
    </sheetView>
  </sheetViews>
  <sheetFormatPr defaultRowHeight="12.75"/>
  <cols>
    <col min="1" max="1" width="5.5" style="52" customWidth="1"/>
    <col min="2" max="2" width="33.1640625" style="52" customWidth="1"/>
    <col min="3" max="3" width="12.33203125" style="52" customWidth="1"/>
    <col min="4" max="4" width="11.5" style="52" customWidth="1"/>
    <col min="5" max="5" width="11.33203125" style="52" customWidth="1"/>
    <col min="6" max="6" width="11" style="52" customWidth="1"/>
    <col min="7" max="7" width="14.33203125" style="52" customWidth="1"/>
    <col min="8" max="16384" width="9.33203125" style="52"/>
  </cols>
  <sheetData>
    <row r="1" spans="1:7" ht="43.5" customHeight="1">
      <c r="A1" s="621" t="s">
        <v>5</v>
      </c>
      <c r="B1" s="621"/>
      <c r="C1" s="621"/>
      <c r="D1" s="621"/>
      <c r="E1" s="621"/>
      <c r="F1" s="621"/>
      <c r="G1" s="621"/>
    </row>
    <row r="3" spans="1:7" s="191" customFormat="1" ht="27" customHeight="1">
      <c r="A3" s="189" t="s">
        <v>224</v>
      </c>
      <c r="B3" s="190"/>
      <c r="C3" s="620" t="s">
        <v>545</v>
      </c>
      <c r="D3" s="620"/>
      <c r="E3" s="620"/>
      <c r="F3" s="620"/>
      <c r="G3" s="620"/>
    </row>
    <row r="4" spans="1:7" s="191" customFormat="1" ht="15.75">
      <c r="A4" s="190"/>
      <c r="B4" s="190"/>
      <c r="C4" s="190"/>
      <c r="D4" s="190"/>
      <c r="E4" s="190"/>
      <c r="F4" s="190"/>
      <c r="G4" s="190"/>
    </row>
    <row r="5" spans="1:7" s="191" customFormat="1" ht="24.75" customHeight="1">
      <c r="A5" s="189" t="s">
        <v>225</v>
      </c>
      <c r="B5" s="190"/>
      <c r="C5" s="620" t="s">
        <v>551</v>
      </c>
      <c r="D5" s="620"/>
      <c r="E5" s="620"/>
      <c r="F5" s="620"/>
      <c r="G5" s="190"/>
    </row>
    <row r="6" spans="1:7" s="192" customFormat="1">
      <c r="A6" s="248"/>
      <c r="B6" s="248"/>
      <c r="C6" s="248"/>
      <c r="D6" s="248"/>
      <c r="E6" s="248"/>
      <c r="F6" s="248"/>
      <c r="G6" s="248"/>
    </row>
    <row r="7" spans="1:7" s="193" customFormat="1" ht="15" customHeight="1">
      <c r="A7" s="303" t="s">
        <v>226</v>
      </c>
      <c r="B7" s="302"/>
      <c r="C7" s="302"/>
      <c r="D7" s="288"/>
      <c r="E7" s="288"/>
      <c r="F7" s="288"/>
      <c r="G7" s="288"/>
    </row>
    <row r="8" spans="1:7" s="193" customFormat="1" ht="15" customHeight="1" thickBot="1">
      <c r="A8" s="303" t="s">
        <v>227</v>
      </c>
      <c r="B8" s="288"/>
      <c r="C8" s="288"/>
      <c r="D8" s="288"/>
      <c r="E8" s="288"/>
      <c r="F8" s="288"/>
      <c r="G8" s="288"/>
    </row>
    <row r="9" spans="1:7" s="92" customFormat="1" ht="42" customHeight="1" thickBot="1">
      <c r="A9" s="227" t="s">
        <v>18</v>
      </c>
      <c r="B9" s="228" t="s">
        <v>228</v>
      </c>
      <c r="C9" s="228" t="s">
        <v>229</v>
      </c>
      <c r="D9" s="228" t="s">
        <v>230</v>
      </c>
      <c r="E9" s="228" t="s">
        <v>231</v>
      </c>
      <c r="F9" s="228" t="s">
        <v>232</v>
      </c>
      <c r="G9" s="229" t="s">
        <v>54</v>
      </c>
    </row>
    <row r="10" spans="1:7" ht="24" customHeight="1">
      <c r="A10" s="289" t="s">
        <v>20</v>
      </c>
      <c r="B10" s="236" t="s">
        <v>233</v>
      </c>
      <c r="C10" s="194"/>
      <c r="D10" s="194"/>
      <c r="E10" s="194"/>
      <c r="F10" s="194"/>
      <c r="G10" s="290">
        <f>SUM(C10:F10)</f>
        <v>0</v>
      </c>
    </row>
    <row r="11" spans="1:7" ht="24" customHeight="1">
      <c r="A11" s="291" t="s">
        <v>21</v>
      </c>
      <c r="B11" s="237" t="s">
        <v>234</v>
      </c>
      <c r="C11" s="195"/>
      <c r="D11" s="195"/>
      <c r="E11" s="195"/>
      <c r="F11" s="195"/>
      <c r="G11" s="292">
        <f t="shared" ref="G11:G16" si="0">SUM(C11:F11)</f>
        <v>0</v>
      </c>
    </row>
    <row r="12" spans="1:7" ht="24" customHeight="1">
      <c r="A12" s="291" t="s">
        <v>22</v>
      </c>
      <c r="B12" s="237" t="s">
        <v>235</v>
      </c>
      <c r="C12" s="195"/>
      <c r="D12" s="195"/>
      <c r="E12" s="195"/>
      <c r="F12" s="195"/>
      <c r="G12" s="292">
        <f t="shared" si="0"/>
        <v>0</v>
      </c>
    </row>
    <row r="13" spans="1:7" ht="24" customHeight="1">
      <c r="A13" s="291" t="s">
        <v>23</v>
      </c>
      <c r="B13" s="237" t="s">
        <v>236</v>
      </c>
      <c r="C13" s="195"/>
      <c r="D13" s="195"/>
      <c r="E13" s="195"/>
      <c r="F13" s="195"/>
      <c r="G13" s="292">
        <f t="shared" si="0"/>
        <v>0</v>
      </c>
    </row>
    <row r="14" spans="1:7" ht="24" customHeight="1">
      <c r="A14" s="291" t="s">
        <v>24</v>
      </c>
      <c r="B14" s="237" t="s">
        <v>237</v>
      </c>
      <c r="C14" s="195"/>
      <c r="D14" s="195"/>
      <c r="E14" s="195"/>
      <c r="F14" s="195"/>
      <c r="G14" s="292">
        <f t="shared" si="0"/>
        <v>0</v>
      </c>
    </row>
    <row r="15" spans="1:7" ht="24" customHeight="1" thickBot="1">
      <c r="A15" s="293" t="s">
        <v>25</v>
      </c>
      <c r="B15" s="294" t="s">
        <v>238</v>
      </c>
      <c r="C15" s="196"/>
      <c r="D15" s="196"/>
      <c r="E15" s="196"/>
      <c r="F15" s="196"/>
      <c r="G15" s="295">
        <f t="shared" si="0"/>
        <v>0</v>
      </c>
    </row>
    <row r="16" spans="1:7" s="197" customFormat="1" ht="24" customHeight="1" thickBot="1">
      <c r="A16" s="296" t="s">
        <v>26</v>
      </c>
      <c r="B16" s="297" t="s">
        <v>54</v>
      </c>
      <c r="C16" s="298">
        <f>SUM(C10:C15)</f>
        <v>0</v>
      </c>
      <c r="D16" s="298">
        <f>SUM(D10:D15)</f>
        <v>0</v>
      </c>
      <c r="E16" s="298">
        <f>SUM(E10:E15)</f>
        <v>0</v>
      </c>
      <c r="F16" s="298">
        <f>SUM(F10:F15)</f>
        <v>0</v>
      </c>
      <c r="G16" s="299">
        <f t="shared" si="0"/>
        <v>0</v>
      </c>
    </row>
    <row r="17" spans="1:7" s="192" customFormat="1">
      <c r="A17" s="248"/>
      <c r="B17" s="248"/>
      <c r="C17" s="248"/>
      <c r="D17" s="248"/>
      <c r="E17" s="248"/>
      <c r="F17" s="248"/>
      <c r="G17" s="248"/>
    </row>
    <row r="18" spans="1:7" s="192" customFormat="1">
      <c r="A18" s="248"/>
      <c r="B18" s="248"/>
      <c r="C18" s="248"/>
      <c r="D18" s="248"/>
      <c r="E18" s="248"/>
      <c r="F18" s="248"/>
      <c r="G18" s="248"/>
    </row>
    <row r="19" spans="1:7" s="192" customFormat="1">
      <c r="A19" s="248"/>
      <c r="B19" s="248"/>
      <c r="C19" s="248"/>
      <c r="D19" s="248"/>
      <c r="E19" s="248"/>
      <c r="F19" s="248"/>
      <c r="G19" s="248"/>
    </row>
    <row r="20" spans="1:7" s="192" customFormat="1" ht="15.75">
      <c r="A20" s="191" t="s">
        <v>546</v>
      </c>
      <c r="B20" s="248"/>
      <c r="C20" s="248"/>
      <c r="D20" s="248"/>
      <c r="E20" s="248"/>
      <c r="F20" s="248"/>
      <c r="G20" s="248"/>
    </row>
    <row r="21" spans="1:7" s="192" customFormat="1">
      <c r="A21" s="248"/>
      <c r="B21" s="248"/>
      <c r="C21" s="248"/>
      <c r="D21" s="248"/>
      <c r="E21" s="248"/>
      <c r="F21" s="248"/>
      <c r="G21" s="248"/>
    </row>
    <row r="22" spans="1:7">
      <c r="A22" s="248"/>
      <c r="B22" s="248"/>
      <c r="C22" s="248"/>
      <c r="D22" s="248"/>
      <c r="E22" s="248"/>
      <c r="F22" s="248"/>
      <c r="G22" s="248"/>
    </row>
    <row r="23" spans="1:7">
      <c r="A23" s="248"/>
      <c r="B23" s="248"/>
      <c r="C23" s="192"/>
      <c r="D23" s="192"/>
      <c r="E23" s="192"/>
      <c r="F23" s="192"/>
      <c r="G23" s="248"/>
    </row>
    <row r="24" spans="1:7" ht="13.5">
      <c r="A24" s="248"/>
      <c r="B24" s="248"/>
      <c r="C24" s="300"/>
      <c r="D24" s="301" t="s">
        <v>239</v>
      </c>
      <c r="E24" s="301"/>
      <c r="F24" s="300"/>
      <c r="G24" s="248"/>
    </row>
    <row r="25" spans="1:7" ht="13.5">
      <c r="C25" s="198"/>
      <c r="D25" s="199"/>
      <c r="E25" s="199"/>
      <c r="F25" s="198"/>
    </row>
    <row r="26" spans="1:7" ht="13.5">
      <c r="C26" s="198"/>
      <c r="D26" s="199"/>
      <c r="E26" s="199"/>
      <c r="F26" s="198"/>
    </row>
  </sheetData>
  <sheetProtection sheet="1"/>
  <mergeCells count="3">
    <mergeCell ref="C3:G3"/>
    <mergeCell ref="C5:F5"/>
    <mergeCell ref="A1:G1"/>
  </mergeCells>
  <phoneticPr fontId="30" type="noConversion"/>
  <printOptions horizontalCentered="1"/>
  <pageMargins left="0.78740157480314965" right="0.78740157480314965" top="1.1499999999999999" bottom="0.98425196850393704" header="0.78740157480314965" footer="0.78740157480314965"/>
  <pageSetup paperSize="9" scale="95" orientation="portrait" horizontalDpi="300" verticalDpi="300" r:id="rId1"/>
  <headerFooter alignWithMargins="0">
    <oddHeader>&amp;C&amp;"Times New Roman CE,Félkövér"&amp;12
&amp;R&amp;"Times New Roman CE,Félkövér dőlt"&amp;11 13. melléklet a ……/2014. (….) önkormányzati rendelethez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>
  <sheetPr>
    <tabColor rgb="FF92D050"/>
  </sheetPr>
  <dimension ref="A1:G164"/>
  <sheetViews>
    <sheetView view="pageLayout" zoomScaleSheetLayoutView="130" workbookViewId="0">
      <selection activeCell="D18" sqref="D18"/>
    </sheetView>
  </sheetViews>
  <sheetFormatPr defaultRowHeight="15.75"/>
  <cols>
    <col min="1" max="1" width="9" style="429" customWidth="1"/>
    <col min="2" max="2" width="75.83203125" style="429" customWidth="1"/>
    <col min="3" max="3" width="15.5" style="430" customWidth="1"/>
    <col min="4" max="5" width="15.5" style="429" customWidth="1"/>
    <col min="6" max="6" width="9" style="43" customWidth="1"/>
    <col min="7" max="16384" width="9.33203125" style="43"/>
  </cols>
  <sheetData>
    <row r="1" spans="1:5" ht="15.95" customHeight="1">
      <c r="A1" s="569" t="s">
        <v>17</v>
      </c>
      <c r="B1" s="569"/>
      <c r="C1" s="569"/>
      <c r="D1" s="569"/>
      <c r="E1" s="569"/>
    </row>
    <row r="2" spans="1:5" ht="15.95" customHeight="1" thickBot="1">
      <c r="A2" s="570" t="s">
        <v>163</v>
      </c>
      <c r="B2" s="570"/>
      <c r="D2" s="165"/>
      <c r="E2" s="347" t="s">
        <v>246</v>
      </c>
    </row>
    <row r="3" spans="1:5" ht="38.1" customHeight="1" thickBot="1">
      <c r="A3" s="23" t="s">
        <v>76</v>
      </c>
      <c r="B3" s="24" t="s">
        <v>19</v>
      </c>
      <c r="C3" s="24" t="s">
        <v>484</v>
      </c>
      <c r="D3" s="452" t="s">
        <v>485</v>
      </c>
      <c r="E3" s="188" t="s">
        <v>275</v>
      </c>
    </row>
    <row r="4" spans="1:5" s="45" customFormat="1" ht="12" customHeight="1" thickBot="1">
      <c r="A4" s="37">
        <v>1</v>
      </c>
      <c r="B4" s="38">
        <v>2</v>
      </c>
      <c r="C4" s="38">
        <v>3</v>
      </c>
      <c r="D4" s="38">
        <v>4</v>
      </c>
      <c r="E4" s="497">
        <v>5</v>
      </c>
    </row>
    <row r="5" spans="1:5" s="1" customFormat="1" ht="12" customHeight="1" thickBot="1">
      <c r="A5" s="20" t="s">
        <v>20</v>
      </c>
      <c r="B5" s="21" t="s">
        <v>276</v>
      </c>
      <c r="C5" s="444">
        <f>+C6+C7+C8+C9+C10+C11</f>
        <v>260592</v>
      </c>
      <c r="D5" s="444">
        <f>+D6+D7+D8+D9+D10+D11</f>
        <v>185403</v>
      </c>
      <c r="E5" s="304">
        <f>+E6+E7+E8+E9+E10+E11</f>
        <v>181789</v>
      </c>
    </row>
    <row r="6" spans="1:5" s="1" customFormat="1" ht="12" customHeight="1">
      <c r="A6" s="15" t="s">
        <v>107</v>
      </c>
      <c r="B6" s="463" t="s">
        <v>277</v>
      </c>
      <c r="C6" s="446">
        <v>259453</v>
      </c>
      <c r="D6" s="446">
        <v>185403</v>
      </c>
      <c r="E6" s="306">
        <v>73546</v>
      </c>
    </row>
    <row r="7" spans="1:5" s="1" customFormat="1" ht="12" customHeight="1">
      <c r="A7" s="14" t="s">
        <v>108</v>
      </c>
      <c r="B7" s="464" t="s">
        <v>278</v>
      </c>
      <c r="C7" s="445"/>
      <c r="D7" s="445"/>
      <c r="E7" s="305">
        <v>22990</v>
      </c>
    </row>
    <row r="8" spans="1:5" s="1" customFormat="1" ht="12" customHeight="1">
      <c r="A8" s="14" t="s">
        <v>109</v>
      </c>
      <c r="B8" s="464" t="s">
        <v>279</v>
      </c>
      <c r="C8" s="445"/>
      <c r="D8" s="445"/>
      <c r="E8" s="305">
        <v>57708</v>
      </c>
    </row>
    <row r="9" spans="1:5" s="1" customFormat="1" ht="12" customHeight="1">
      <c r="A9" s="14" t="s">
        <v>110</v>
      </c>
      <c r="B9" s="464" t="s">
        <v>280</v>
      </c>
      <c r="C9" s="445"/>
      <c r="D9" s="445"/>
      <c r="E9" s="305">
        <v>2948</v>
      </c>
    </row>
    <row r="10" spans="1:5" s="1" customFormat="1" ht="12" customHeight="1">
      <c r="A10" s="14" t="s">
        <v>159</v>
      </c>
      <c r="B10" s="464" t="s">
        <v>281</v>
      </c>
      <c r="C10" s="531">
        <v>1139</v>
      </c>
      <c r="D10" s="531"/>
      <c r="E10" s="305"/>
    </row>
    <row r="11" spans="1:5" s="1" customFormat="1" ht="12" customHeight="1" thickBot="1">
      <c r="A11" s="16" t="s">
        <v>111</v>
      </c>
      <c r="B11" s="334" t="s">
        <v>282</v>
      </c>
      <c r="C11" s="532"/>
      <c r="D11" s="532"/>
      <c r="E11" s="305">
        <v>24597</v>
      </c>
    </row>
    <row r="12" spans="1:5" s="1" customFormat="1" ht="12" customHeight="1" thickBot="1">
      <c r="A12" s="20" t="s">
        <v>21</v>
      </c>
      <c r="B12" s="332" t="s">
        <v>283</v>
      </c>
      <c r="C12" s="444">
        <f>+C13+C14+C15+C16+C17</f>
        <v>36231</v>
      </c>
      <c r="D12" s="444">
        <f>+D13+D14+D15+D16+D17</f>
        <v>52148</v>
      </c>
      <c r="E12" s="304">
        <f>+E13+E14+E15+E16+E17</f>
        <v>39561</v>
      </c>
    </row>
    <row r="13" spans="1:5" s="1" customFormat="1" ht="12" customHeight="1">
      <c r="A13" s="15" t="s">
        <v>113</v>
      </c>
      <c r="B13" s="463" t="s">
        <v>284</v>
      </c>
      <c r="C13" s="446"/>
      <c r="D13" s="446"/>
      <c r="E13" s="306"/>
    </row>
    <row r="14" spans="1:5" s="1" customFormat="1" ht="12" customHeight="1">
      <c r="A14" s="14" t="s">
        <v>114</v>
      </c>
      <c r="B14" s="464" t="s">
        <v>285</v>
      </c>
      <c r="C14" s="445"/>
      <c r="D14" s="445"/>
      <c r="E14" s="305"/>
    </row>
    <row r="15" spans="1:5" s="1" customFormat="1" ht="12" customHeight="1">
      <c r="A15" s="14" t="s">
        <v>115</v>
      </c>
      <c r="B15" s="464" t="s">
        <v>519</v>
      </c>
      <c r="C15" s="445"/>
      <c r="D15" s="445"/>
      <c r="E15" s="305"/>
    </row>
    <row r="16" spans="1:5" s="1" customFormat="1" ht="12" customHeight="1">
      <c r="A16" s="14" t="s">
        <v>116</v>
      </c>
      <c r="B16" s="464" t="s">
        <v>520</v>
      </c>
      <c r="C16" s="445"/>
      <c r="D16" s="445"/>
      <c r="E16" s="305"/>
    </row>
    <row r="17" spans="1:5" s="1" customFormat="1" ht="12" customHeight="1">
      <c r="A17" s="14" t="s">
        <v>117</v>
      </c>
      <c r="B17" s="464" t="s">
        <v>286</v>
      </c>
      <c r="C17" s="445">
        <v>36231</v>
      </c>
      <c r="D17" s="445">
        <v>52148</v>
      </c>
      <c r="E17" s="305">
        <v>39561</v>
      </c>
    </row>
    <row r="18" spans="1:5" s="1" customFormat="1" ht="12" customHeight="1" thickBot="1">
      <c r="A18" s="16" t="s">
        <v>126</v>
      </c>
      <c r="B18" s="334" t="s">
        <v>287</v>
      </c>
      <c r="C18" s="447"/>
      <c r="D18" s="447"/>
      <c r="E18" s="307">
        <v>10151</v>
      </c>
    </row>
    <row r="19" spans="1:5" s="1" customFormat="1" ht="12" customHeight="1" thickBot="1">
      <c r="A19" s="20" t="s">
        <v>22</v>
      </c>
      <c r="B19" s="21" t="s">
        <v>288</v>
      </c>
      <c r="C19" s="444">
        <f>+C20+C21+C22+C23+C24</f>
        <v>16627</v>
      </c>
      <c r="D19" s="444">
        <f>+D20+D21+D22+D23+D24</f>
        <v>12236</v>
      </c>
      <c r="E19" s="304">
        <f>+E20+E21+E22+E23+E24</f>
        <v>9126</v>
      </c>
    </row>
    <row r="20" spans="1:5" s="1" customFormat="1" ht="12" customHeight="1">
      <c r="A20" s="15" t="s">
        <v>96</v>
      </c>
      <c r="B20" s="463" t="s">
        <v>289</v>
      </c>
      <c r="C20" s="446"/>
      <c r="D20" s="446"/>
      <c r="E20" s="306"/>
    </row>
    <row r="21" spans="1:5" s="1" customFormat="1" ht="12" customHeight="1">
      <c r="A21" s="14" t="s">
        <v>97</v>
      </c>
      <c r="B21" s="464" t="s">
        <v>290</v>
      </c>
      <c r="C21" s="445"/>
      <c r="D21" s="445"/>
      <c r="E21" s="305"/>
    </row>
    <row r="22" spans="1:5" s="1" customFormat="1" ht="12" customHeight="1">
      <c r="A22" s="14" t="s">
        <v>98</v>
      </c>
      <c r="B22" s="464" t="s">
        <v>521</v>
      </c>
      <c r="C22" s="445"/>
      <c r="D22" s="445"/>
      <c r="E22" s="305"/>
    </row>
    <row r="23" spans="1:5" s="1" customFormat="1" ht="12" customHeight="1">
      <c r="A23" s="14" t="s">
        <v>99</v>
      </c>
      <c r="B23" s="464" t="s">
        <v>522</v>
      </c>
      <c r="C23" s="445"/>
      <c r="D23" s="445"/>
      <c r="E23" s="305"/>
    </row>
    <row r="24" spans="1:5" s="1" customFormat="1" ht="12" customHeight="1">
      <c r="A24" s="14" t="s">
        <v>182</v>
      </c>
      <c r="B24" s="464" t="s">
        <v>291</v>
      </c>
      <c r="C24" s="445">
        <v>16627</v>
      </c>
      <c r="D24" s="445">
        <v>12236</v>
      </c>
      <c r="E24" s="305">
        <v>9126</v>
      </c>
    </row>
    <row r="25" spans="1:5" s="1" customFormat="1" ht="12" customHeight="1" thickBot="1">
      <c r="A25" s="16" t="s">
        <v>183</v>
      </c>
      <c r="B25" s="334" t="s">
        <v>292</v>
      </c>
      <c r="C25" s="447"/>
      <c r="D25" s="447"/>
      <c r="E25" s="307"/>
    </row>
    <row r="26" spans="1:5" s="1" customFormat="1" ht="12" customHeight="1" thickBot="1">
      <c r="A26" s="20" t="s">
        <v>184</v>
      </c>
      <c r="B26" s="21" t="s">
        <v>293</v>
      </c>
      <c r="C26" s="451">
        <f>+C27+C30+C31+C32</f>
        <v>35602</v>
      </c>
      <c r="D26" s="451">
        <f>+D27+D30+D31+D32</f>
        <v>55004</v>
      </c>
      <c r="E26" s="494">
        <f>+E27+E30+E31+E32</f>
        <v>40650</v>
      </c>
    </row>
    <row r="27" spans="1:5" s="1" customFormat="1" ht="12" customHeight="1">
      <c r="A27" s="15" t="s">
        <v>294</v>
      </c>
      <c r="B27" s="463" t="s">
        <v>300</v>
      </c>
      <c r="C27" s="496">
        <f>+C28+C29</f>
        <v>34448</v>
      </c>
      <c r="D27" s="496">
        <f>+D28+D29</f>
        <v>55004</v>
      </c>
      <c r="E27" s="495">
        <f>+E28+E29</f>
        <v>34650</v>
      </c>
    </row>
    <row r="28" spans="1:5" s="1" customFormat="1" ht="12" customHeight="1">
      <c r="A28" s="14" t="s">
        <v>295</v>
      </c>
      <c r="B28" s="464" t="s">
        <v>301</v>
      </c>
      <c r="C28" s="445">
        <v>34448</v>
      </c>
      <c r="D28" s="445">
        <v>55004</v>
      </c>
      <c r="E28" s="305">
        <v>34650</v>
      </c>
    </row>
    <row r="29" spans="1:5" s="1" customFormat="1" ht="12" customHeight="1">
      <c r="A29" s="14" t="s">
        <v>296</v>
      </c>
      <c r="B29" s="464" t="s">
        <v>302</v>
      </c>
      <c r="C29" s="445"/>
      <c r="D29" s="445"/>
      <c r="E29" s="305"/>
    </row>
    <row r="30" spans="1:5" s="1" customFormat="1" ht="12" customHeight="1">
      <c r="A30" s="14" t="s">
        <v>297</v>
      </c>
      <c r="B30" s="464" t="s">
        <v>303</v>
      </c>
      <c r="C30" s="445"/>
      <c r="D30" s="445"/>
      <c r="E30" s="305">
        <v>5500</v>
      </c>
    </row>
    <row r="31" spans="1:5" s="1" customFormat="1" ht="12" customHeight="1">
      <c r="A31" s="14" t="s">
        <v>298</v>
      </c>
      <c r="B31" s="464" t="s">
        <v>304</v>
      </c>
      <c r="C31" s="445"/>
      <c r="D31" s="445"/>
      <c r="E31" s="305"/>
    </row>
    <row r="32" spans="1:5" s="1" customFormat="1" ht="12" customHeight="1" thickBot="1">
      <c r="A32" s="16" t="s">
        <v>299</v>
      </c>
      <c r="B32" s="334" t="s">
        <v>305</v>
      </c>
      <c r="C32" s="447">
        <v>1154</v>
      </c>
      <c r="D32" s="447"/>
      <c r="E32" s="307">
        <v>500</v>
      </c>
    </row>
    <row r="33" spans="1:5" s="1" customFormat="1" ht="12" customHeight="1" thickBot="1">
      <c r="A33" s="20" t="s">
        <v>24</v>
      </c>
      <c r="B33" s="21" t="s">
        <v>306</v>
      </c>
      <c r="C33" s="444">
        <f>SUM(C34:C43)</f>
        <v>42938</v>
      </c>
      <c r="D33" s="444">
        <f>SUM(D34:D43)</f>
        <v>0</v>
      </c>
      <c r="E33" s="304">
        <f>SUM(E34:E43)</f>
        <v>33832</v>
      </c>
    </row>
    <row r="34" spans="1:5" s="1" customFormat="1" ht="12" customHeight="1">
      <c r="A34" s="15" t="s">
        <v>100</v>
      </c>
      <c r="B34" s="463" t="s">
        <v>309</v>
      </c>
      <c r="C34" s="446">
        <v>727</v>
      </c>
      <c r="D34" s="446"/>
      <c r="E34" s="306">
        <v>750</v>
      </c>
    </row>
    <row r="35" spans="1:5" s="1" customFormat="1" ht="12" customHeight="1">
      <c r="A35" s="14" t="s">
        <v>101</v>
      </c>
      <c r="B35" s="464" t="s">
        <v>310</v>
      </c>
      <c r="C35" s="445">
        <v>1311</v>
      </c>
      <c r="D35" s="445"/>
      <c r="E35" s="305">
        <v>406</v>
      </c>
    </row>
    <row r="36" spans="1:5" s="1" customFormat="1" ht="12" customHeight="1">
      <c r="A36" s="14" t="s">
        <v>102</v>
      </c>
      <c r="B36" s="464" t="s">
        <v>311</v>
      </c>
      <c r="C36" s="445"/>
      <c r="D36" s="445"/>
      <c r="E36" s="305"/>
    </row>
    <row r="37" spans="1:5" s="1" customFormat="1" ht="12" customHeight="1">
      <c r="A37" s="14" t="s">
        <v>186</v>
      </c>
      <c r="B37" s="464" t="s">
        <v>312</v>
      </c>
      <c r="C37" s="445">
        <v>2370</v>
      </c>
      <c r="D37" s="445"/>
      <c r="E37" s="305">
        <v>3800</v>
      </c>
    </row>
    <row r="38" spans="1:5" s="1" customFormat="1" ht="12" customHeight="1">
      <c r="A38" s="14" t="s">
        <v>187</v>
      </c>
      <c r="B38" s="464" t="s">
        <v>313</v>
      </c>
      <c r="C38" s="445">
        <v>24835</v>
      </c>
      <c r="D38" s="445"/>
      <c r="E38" s="305">
        <v>22492</v>
      </c>
    </row>
    <row r="39" spans="1:5" s="1" customFormat="1" ht="12" customHeight="1">
      <c r="A39" s="14" t="s">
        <v>188</v>
      </c>
      <c r="B39" s="464" t="s">
        <v>314</v>
      </c>
      <c r="C39" s="445">
        <v>11487</v>
      </c>
      <c r="D39" s="445"/>
      <c r="E39" s="305">
        <v>6384</v>
      </c>
    </row>
    <row r="40" spans="1:5" s="1" customFormat="1" ht="12" customHeight="1">
      <c r="A40" s="14" t="s">
        <v>189</v>
      </c>
      <c r="B40" s="464" t="s">
        <v>315</v>
      </c>
      <c r="C40" s="445"/>
      <c r="D40" s="445"/>
      <c r="E40" s="305"/>
    </row>
    <row r="41" spans="1:5" s="1" customFormat="1" ht="12" customHeight="1">
      <c r="A41" s="14" t="s">
        <v>190</v>
      </c>
      <c r="B41" s="464" t="s">
        <v>316</v>
      </c>
      <c r="C41" s="445">
        <v>292</v>
      </c>
      <c r="D41" s="445"/>
      <c r="E41" s="305"/>
    </row>
    <row r="42" spans="1:5" s="1" customFormat="1" ht="12" customHeight="1">
      <c r="A42" s="14" t="s">
        <v>307</v>
      </c>
      <c r="B42" s="464" t="s">
        <v>317</v>
      </c>
      <c r="C42" s="448">
        <v>62</v>
      </c>
      <c r="D42" s="448"/>
      <c r="E42" s="308"/>
    </row>
    <row r="43" spans="1:5" s="1" customFormat="1" ht="12" customHeight="1" thickBot="1">
      <c r="A43" s="16" t="s">
        <v>308</v>
      </c>
      <c r="B43" s="334" t="s">
        <v>318</v>
      </c>
      <c r="C43" s="449">
        <v>1854</v>
      </c>
      <c r="D43" s="449"/>
      <c r="E43" s="309"/>
    </row>
    <row r="44" spans="1:5" s="1" customFormat="1" ht="12" customHeight="1" thickBot="1">
      <c r="A44" s="20" t="s">
        <v>25</v>
      </c>
      <c r="B44" s="21" t="s">
        <v>319</v>
      </c>
      <c r="C44" s="444">
        <f>SUM(C45:C49)</f>
        <v>8215</v>
      </c>
      <c r="D44" s="444">
        <f>SUM(D45:D49)</f>
        <v>12236</v>
      </c>
      <c r="E44" s="304">
        <f>SUM(E45:E49)</f>
        <v>2055</v>
      </c>
    </row>
    <row r="45" spans="1:5" s="1" customFormat="1" ht="12" customHeight="1">
      <c r="A45" s="15" t="s">
        <v>103</v>
      </c>
      <c r="B45" s="463" t="s">
        <v>323</v>
      </c>
      <c r="C45" s="512"/>
      <c r="D45" s="512"/>
      <c r="E45" s="331"/>
    </row>
    <row r="46" spans="1:5" s="1" customFormat="1" ht="12" customHeight="1">
      <c r="A46" s="14" t="s">
        <v>104</v>
      </c>
      <c r="B46" s="464" t="s">
        <v>324</v>
      </c>
      <c r="C46" s="448"/>
      <c r="D46" s="448"/>
      <c r="E46" s="308"/>
    </row>
    <row r="47" spans="1:5" s="1" customFormat="1" ht="12" customHeight="1">
      <c r="A47" s="14" t="s">
        <v>320</v>
      </c>
      <c r="B47" s="464" t="s">
        <v>325</v>
      </c>
      <c r="C47" s="448">
        <v>8215</v>
      </c>
      <c r="D47" s="448">
        <v>12236</v>
      </c>
      <c r="E47" s="308">
        <v>2055</v>
      </c>
    </row>
    <row r="48" spans="1:5" s="1" customFormat="1" ht="12" customHeight="1">
      <c r="A48" s="14" t="s">
        <v>321</v>
      </c>
      <c r="B48" s="464" t="s">
        <v>326</v>
      </c>
      <c r="C48" s="448"/>
      <c r="D48" s="448"/>
      <c r="E48" s="308"/>
    </row>
    <row r="49" spans="1:5" s="1" customFormat="1" ht="12" customHeight="1" thickBot="1">
      <c r="A49" s="16" t="s">
        <v>322</v>
      </c>
      <c r="B49" s="334" t="s">
        <v>327</v>
      </c>
      <c r="C49" s="449"/>
      <c r="D49" s="449"/>
      <c r="E49" s="309"/>
    </row>
    <row r="50" spans="1:5" s="1" customFormat="1" ht="12" customHeight="1" thickBot="1">
      <c r="A50" s="20" t="s">
        <v>191</v>
      </c>
      <c r="B50" s="21" t="s">
        <v>328</v>
      </c>
      <c r="C50" s="444">
        <f>SUM(C51:C53)</f>
        <v>0</v>
      </c>
      <c r="D50" s="444">
        <f>SUM(D51:D53)</f>
        <v>0</v>
      </c>
      <c r="E50" s="304">
        <f>SUM(E51:E53)</f>
        <v>0</v>
      </c>
    </row>
    <row r="51" spans="1:5" s="1" customFormat="1" ht="12" customHeight="1">
      <c r="A51" s="15" t="s">
        <v>105</v>
      </c>
      <c r="B51" s="463" t="s">
        <v>329</v>
      </c>
      <c r="C51" s="446"/>
      <c r="D51" s="446"/>
      <c r="E51" s="306"/>
    </row>
    <row r="52" spans="1:5" s="1" customFormat="1" ht="12" customHeight="1">
      <c r="A52" s="14" t="s">
        <v>106</v>
      </c>
      <c r="B52" s="464" t="s">
        <v>523</v>
      </c>
      <c r="C52" s="445"/>
      <c r="D52" s="445"/>
      <c r="E52" s="305"/>
    </row>
    <row r="53" spans="1:5" s="1" customFormat="1" ht="12" customHeight="1">
      <c r="A53" s="14" t="s">
        <v>332</v>
      </c>
      <c r="B53" s="464" t="s">
        <v>330</v>
      </c>
      <c r="C53" s="445"/>
      <c r="D53" s="445"/>
      <c r="E53" s="305"/>
    </row>
    <row r="54" spans="1:5" s="1" customFormat="1" ht="12" customHeight="1" thickBot="1">
      <c r="A54" s="16" t="s">
        <v>333</v>
      </c>
      <c r="B54" s="334" t="s">
        <v>331</v>
      </c>
      <c r="C54" s="447"/>
      <c r="D54" s="447"/>
      <c r="E54" s="307"/>
    </row>
    <row r="55" spans="1:5" s="1" customFormat="1" ht="12" customHeight="1" thickBot="1">
      <c r="A55" s="20" t="s">
        <v>27</v>
      </c>
      <c r="B55" s="332" t="s">
        <v>334</v>
      </c>
      <c r="C55" s="444">
        <f>SUM(C56:C58)</f>
        <v>0</v>
      </c>
      <c r="D55" s="444">
        <f>SUM(D56:D58)</f>
        <v>0</v>
      </c>
      <c r="E55" s="304">
        <f>SUM(E56:E58)</f>
        <v>0</v>
      </c>
    </row>
    <row r="56" spans="1:5" s="1" customFormat="1" ht="12" customHeight="1">
      <c r="A56" s="14" t="s">
        <v>192</v>
      </c>
      <c r="B56" s="463" t="s">
        <v>336</v>
      </c>
      <c r="C56" s="448"/>
      <c r="D56" s="448"/>
      <c r="E56" s="308"/>
    </row>
    <row r="57" spans="1:5" s="1" customFormat="1" ht="12" customHeight="1">
      <c r="A57" s="14" t="s">
        <v>193</v>
      </c>
      <c r="B57" s="464" t="s">
        <v>524</v>
      </c>
      <c r="C57" s="448"/>
      <c r="D57" s="448"/>
      <c r="E57" s="308"/>
    </row>
    <row r="58" spans="1:5" s="1" customFormat="1" ht="12" customHeight="1">
      <c r="A58" s="14" t="s">
        <v>247</v>
      </c>
      <c r="B58" s="464" t="s">
        <v>337</v>
      </c>
      <c r="C58" s="448"/>
      <c r="D58" s="448"/>
      <c r="E58" s="308"/>
    </row>
    <row r="59" spans="1:5" s="1" customFormat="1" ht="12" customHeight="1" thickBot="1">
      <c r="A59" s="14" t="s">
        <v>335</v>
      </c>
      <c r="B59" s="334" t="s">
        <v>338</v>
      </c>
      <c r="C59" s="448"/>
      <c r="D59" s="448"/>
      <c r="E59" s="308"/>
    </row>
    <row r="60" spans="1:5" s="1" customFormat="1" ht="12" customHeight="1" thickBot="1">
      <c r="A60" s="20" t="s">
        <v>28</v>
      </c>
      <c r="B60" s="21" t="s">
        <v>339</v>
      </c>
      <c r="C60" s="451">
        <f>+C5+C12+C19+C26+C33+C44+C50+C55</f>
        <v>400205</v>
      </c>
      <c r="D60" s="451">
        <f>+D5+D12+D19+D26+D33+D44+D50+D55</f>
        <v>317027</v>
      </c>
      <c r="E60" s="494">
        <f>+E5+E12+E19+E26+E33+E44+E50+E55</f>
        <v>307013</v>
      </c>
    </row>
    <row r="61" spans="1:5" s="1" customFormat="1" ht="12" customHeight="1" thickBot="1">
      <c r="A61" s="513" t="s">
        <v>340</v>
      </c>
      <c r="B61" s="332" t="s">
        <v>341</v>
      </c>
      <c r="C61" s="444">
        <f>SUM(C62:C64)</f>
        <v>0</v>
      </c>
      <c r="D61" s="444">
        <f>SUM(D62:D64)</f>
        <v>0</v>
      </c>
      <c r="E61" s="304">
        <f>SUM(E62:E64)</f>
        <v>0</v>
      </c>
    </row>
    <row r="62" spans="1:5" s="1" customFormat="1" ht="12" customHeight="1">
      <c r="A62" s="14" t="s">
        <v>374</v>
      </c>
      <c r="B62" s="463" t="s">
        <v>342</v>
      </c>
      <c r="C62" s="448"/>
      <c r="D62" s="448"/>
      <c r="E62" s="308"/>
    </row>
    <row r="63" spans="1:5" s="1" customFormat="1" ht="12" customHeight="1">
      <c r="A63" s="14" t="s">
        <v>383</v>
      </c>
      <c r="B63" s="464" t="s">
        <v>343</v>
      </c>
      <c r="C63" s="448"/>
      <c r="D63" s="448"/>
      <c r="E63" s="308"/>
    </row>
    <row r="64" spans="1:5" s="1" customFormat="1" ht="12" customHeight="1" thickBot="1">
      <c r="A64" s="14" t="s">
        <v>384</v>
      </c>
      <c r="B64" s="546" t="s">
        <v>529</v>
      </c>
      <c r="C64" s="448"/>
      <c r="D64" s="448"/>
      <c r="E64" s="308"/>
    </row>
    <row r="65" spans="1:7" s="1" customFormat="1" ht="12" customHeight="1" thickBot="1">
      <c r="A65" s="513" t="s">
        <v>345</v>
      </c>
      <c r="B65" s="332" t="s">
        <v>346</v>
      </c>
      <c r="C65" s="444">
        <f>SUM(C66:C69)</f>
        <v>0</v>
      </c>
      <c r="D65" s="444">
        <f>SUM(D66:D69)</f>
        <v>0</v>
      </c>
      <c r="E65" s="304">
        <f>SUM(E66:E69)</f>
        <v>0</v>
      </c>
    </row>
    <row r="66" spans="1:7" s="1" customFormat="1" ht="12" customHeight="1">
      <c r="A66" s="14" t="s">
        <v>160</v>
      </c>
      <c r="B66" s="463" t="s">
        <v>347</v>
      </c>
      <c r="C66" s="448"/>
      <c r="D66" s="448"/>
      <c r="E66" s="308"/>
    </row>
    <row r="67" spans="1:7" s="1" customFormat="1" ht="12" customHeight="1">
      <c r="A67" s="14" t="s">
        <v>161</v>
      </c>
      <c r="B67" s="464" t="s">
        <v>348</v>
      </c>
      <c r="C67" s="448"/>
      <c r="D67" s="448"/>
      <c r="E67" s="308"/>
    </row>
    <row r="68" spans="1:7" s="1" customFormat="1" ht="12" customHeight="1">
      <c r="A68" s="14" t="s">
        <v>375</v>
      </c>
      <c r="B68" s="464" t="s">
        <v>349</v>
      </c>
      <c r="C68" s="448"/>
      <c r="D68" s="448"/>
      <c r="E68" s="308"/>
    </row>
    <row r="69" spans="1:7" s="1" customFormat="1" ht="17.25" customHeight="1" thickBot="1">
      <c r="A69" s="14" t="s">
        <v>376</v>
      </c>
      <c r="B69" s="334" t="s">
        <v>350</v>
      </c>
      <c r="C69" s="448"/>
      <c r="D69" s="448"/>
      <c r="E69" s="308"/>
      <c r="G69" s="46"/>
    </row>
    <row r="70" spans="1:7" s="1" customFormat="1" ht="12" customHeight="1" thickBot="1">
      <c r="A70" s="513" t="s">
        <v>351</v>
      </c>
      <c r="B70" s="332" t="s">
        <v>352</v>
      </c>
      <c r="C70" s="444">
        <f>SUM(C71:C72)</f>
        <v>8363</v>
      </c>
      <c r="D70" s="444">
        <f>SUM(D71:D72)</f>
        <v>10574</v>
      </c>
      <c r="E70" s="304">
        <f>SUM(E71:E72)</f>
        <v>29077</v>
      </c>
    </row>
    <row r="71" spans="1:7" s="1" customFormat="1" ht="12" customHeight="1">
      <c r="A71" s="14" t="s">
        <v>377</v>
      </c>
      <c r="B71" s="463" t="s">
        <v>353</v>
      </c>
      <c r="C71" s="448">
        <v>8363</v>
      </c>
      <c r="D71" s="448">
        <v>10574</v>
      </c>
      <c r="E71" s="308">
        <v>29077</v>
      </c>
    </row>
    <row r="72" spans="1:7" s="1" customFormat="1" ht="12" customHeight="1" thickBot="1">
      <c r="A72" s="14" t="s">
        <v>378</v>
      </c>
      <c r="B72" s="334" t="s">
        <v>354</v>
      </c>
      <c r="C72" s="448"/>
      <c r="D72" s="448"/>
      <c r="E72" s="308"/>
    </row>
    <row r="73" spans="1:7" s="1" customFormat="1" ht="12" customHeight="1" thickBot="1">
      <c r="A73" s="513" t="s">
        <v>355</v>
      </c>
      <c r="B73" s="332" t="s">
        <v>356</v>
      </c>
      <c r="C73" s="444">
        <f>SUM(C74:C76)</f>
        <v>0</v>
      </c>
      <c r="D73" s="444">
        <f>SUM(D74:D76)</f>
        <v>0</v>
      </c>
      <c r="E73" s="304">
        <f>SUM(E74:E76)</f>
        <v>0</v>
      </c>
    </row>
    <row r="74" spans="1:7" s="1" customFormat="1" ht="12" customHeight="1">
      <c r="A74" s="14" t="s">
        <v>379</v>
      </c>
      <c r="B74" s="463" t="s">
        <v>357</v>
      </c>
      <c r="C74" s="448"/>
      <c r="D74" s="448"/>
      <c r="E74" s="308"/>
    </row>
    <row r="75" spans="1:7" s="1" customFormat="1" ht="12" customHeight="1">
      <c r="A75" s="14" t="s">
        <v>380</v>
      </c>
      <c r="B75" s="464" t="s">
        <v>358</v>
      </c>
      <c r="C75" s="448"/>
      <c r="D75" s="448"/>
      <c r="E75" s="308"/>
    </row>
    <row r="76" spans="1:7" s="1" customFormat="1" ht="12" customHeight="1" thickBot="1">
      <c r="A76" s="14" t="s">
        <v>381</v>
      </c>
      <c r="B76" s="334" t="s">
        <v>359</v>
      </c>
      <c r="C76" s="448"/>
      <c r="D76" s="448"/>
      <c r="E76" s="308"/>
    </row>
    <row r="77" spans="1:7" s="1" customFormat="1" ht="12" customHeight="1" thickBot="1">
      <c r="A77" s="513" t="s">
        <v>360</v>
      </c>
      <c r="B77" s="332" t="s">
        <v>382</v>
      </c>
      <c r="C77" s="444">
        <f>SUM(C78:C81)</f>
        <v>0</v>
      </c>
      <c r="D77" s="444">
        <f>SUM(D78:D81)</f>
        <v>0</v>
      </c>
      <c r="E77" s="304">
        <f>SUM(E78:E81)</f>
        <v>0</v>
      </c>
    </row>
    <row r="78" spans="1:7" s="1" customFormat="1" ht="12" customHeight="1">
      <c r="A78" s="514" t="s">
        <v>361</v>
      </c>
      <c r="B78" s="463" t="s">
        <v>362</v>
      </c>
      <c r="C78" s="448"/>
      <c r="D78" s="448"/>
      <c r="E78" s="308"/>
    </row>
    <row r="79" spans="1:7" s="1" customFormat="1" ht="12" customHeight="1">
      <c r="A79" s="515" t="s">
        <v>363</v>
      </c>
      <c r="B79" s="464" t="s">
        <v>364</v>
      </c>
      <c r="C79" s="448"/>
      <c r="D79" s="448"/>
      <c r="E79" s="308"/>
    </row>
    <row r="80" spans="1:7" s="1" customFormat="1" ht="12" customHeight="1">
      <c r="A80" s="515" t="s">
        <v>365</v>
      </c>
      <c r="B80" s="464" t="s">
        <v>366</v>
      </c>
      <c r="C80" s="448"/>
      <c r="D80" s="448"/>
      <c r="E80" s="308"/>
    </row>
    <row r="81" spans="1:6" s="1" customFormat="1" ht="12" customHeight="1" thickBot="1">
      <c r="A81" s="516" t="s">
        <v>367</v>
      </c>
      <c r="B81" s="334" t="s">
        <v>368</v>
      </c>
      <c r="C81" s="448"/>
      <c r="D81" s="448"/>
      <c r="E81" s="308"/>
    </row>
    <row r="82" spans="1:6" s="1" customFormat="1" ht="12" customHeight="1" thickBot="1">
      <c r="A82" s="513" t="s">
        <v>369</v>
      </c>
      <c r="B82" s="332" t="s">
        <v>370</v>
      </c>
      <c r="C82" s="518"/>
      <c r="D82" s="518"/>
      <c r="E82" s="519"/>
    </row>
    <row r="83" spans="1:6" s="1" customFormat="1" ht="12" customHeight="1" thickBot="1">
      <c r="A83" s="513" t="s">
        <v>371</v>
      </c>
      <c r="B83" s="544" t="s">
        <v>372</v>
      </c>
      <c r="C83" s="451">
        <f>+C61+C65+C70+C73+C77+C82</f>
        <v>8363</v>
      </c>
      <c r="D83" s="451">
        <f>+D61+D65+D70+D73+D77+D82</f>
        <v>10574</v>
      </c>
      <c r="E83" s="494">
        <f>+E61+E65+E70+E73+E77+E82</f>
        <v>29077</v>
      </c>
    </row>
    <row r="84" spans="1:6" s="1" customFormat="1" ht="12" customHeight="1" thickBot="1">
      <c r="A84" s="517" t="s">
        <v>385</v>
      </c>
      <c r="B84" s="545" t="s">
        <v>373</v>
      </c>
      <c r="C84" s="451">
        <f>+C60+C83</f>
        <v>408568</v>
      </c>
      <c r="D84" s="451">
        <f>+D60+D83</f>
        <v>327601</v>
      </c>
      <c r="E84" s="494">
        <f>+E60+E83</f>
        <v>336090</v>
      </c>
    </row>
    <row r="85" spans="1:6" s="1" customFormat="1" ht="12" customHeight="1">
      <c r="A85" s="416"/>
      <c r="B85" s="417"/>
      <c r="C85" s="418"/>
      <c r="D85" s="419"/>
      <c r="E85" s="420"/>
    </row>
    <row r="86" spans="1:6" s="1" customFormat="1" ht="12" customHeight="1">
      <c r="A86" s="569" t="s">
        <v>49</v>
      </c>
      <c r="B86" s="569"/>
      <c r="C86" s="569"/>
      <c r="D86" s="569"/>
      <c r="E86" s="569"/>
    </row>
    <row r="87" spans="1:6" s="1" customFormat="1" ht="12" customHeight="1" thickBot="1">
      <c r="A87" s="571" t="s">
        <v>164</v>
      </c>
      <c r="B87" s="571"/>
      <c r="C87" s="430"/>
      <c r="D87" s="165"/>
      <c r="E87" s="347" t="s">
        <v>246</v>
      </c>
    </row>
    <row r="88" spans="1:6" s="1" customFormat="1" ht="24" customHeight="1" thickBot="1">
      <c r="A88" s="23" t="s">
        <v>18</v>
      </c>
      <c r="B88" s="24" t="s">
        <v>50</v>
      </c>
      <c r="C88" s="24" t="s">
        <v>484</v>
      </c>
      <c r="D88" s="452" t="s">
        <v>485</v>
      </c>
      <c r="E88" s="188" t="s">
        <v>275</v>
      </c>
      <c r="F88" s="173"/>
    </row>
    <row r="89" spans="1:6" s="1" customFormat="1" ht="12" customHeight="1" thickBot="1">
      <c r="A89" s="37">
        <v>1</v>
      </c>
      <c r="B89" s="38">
        <v>2</v>
      </c>
      <c r="C89" s="38">
        <v>3</v>
      </c>
      <c r="D89" s="38">
        <v>4</v>
      </c>
      <c r="E89" s="39">
        <v>5</v>
      </c>
      <c r="F89" s="173"/>
    </row>
    <row r="90" spans="1:6" s="1" customFormat="1" ht="15" customHeight="1" thickBot="1">
      <c r="A90" s="22" t="s">
        <v>20</v>
      </c>
      <c r="B90" s="31" t="s">
        <v>388</v>
      </c>
      <c r="C90" s="547">
        <f>SUM(C91:C95)</f>
        <v>376779</v>
      </c>
      <c r="D90" s="443">
        <f>+D91+D92+D93+D94+D95</f>
        <v>290866</v>
      </c>
      <c r="E90" s="559">
        <f>+E91+E92+E93+E94+E95</f>
        <v>302154</v>
      </c>
      <c r="F90" s="173"/>
    </row>
    <row r="91" spans="1:6" s="1" customFormat="1" ht="12.95" customHeight="1">
      <c r="A91" s="17" t="s">
        <v>107</v>
      </c>
      <c r="B91" s="10" t="s">
        <v>51</v>
      </c>
      <c r="C91" s="548">
        <v>145157</v>
      </c>
      <c r="D91" s="564">
        <v>102655</v>
      </c>
      <c r="E91" s="560">
        <v>102666</v>
      </c>
    </row>
    <row r="92" spans="1:6" ht="16.5" customHeight="1">
      <c r="A92" s="14" t="s">
        <v>108</v>
      </c>
      <c r="B92" s="8" t="s">
        <v>194</v>
      </c>
      <c r="C92" s="549">
        <v>35452</v>
      </c>
      <c r="D92" s="445">
        <v>22114</v>
      </c>
      <c r="E92" s="305">
        <v>25515</v>
      </c>
    </row>
    <row r="93" spans="1:6">
      <c r="A93" s="14" t="s">
        <v>109</v>
      </c>
      <c r="B93" s="8" t="s">
        <v>150</v>
      </c>
      <c r="C93" s="550">
        <v>115932</v>
      </c>
      <c r="D93" s="447">
        <v>94052</v>
      </c>
      <c r="E93" s="307">
        <v>103433</v>
      </c>
    </row>
    <row r="94" spans="1:6" s="45" customFormat="1" ht="12" customHeight="1">
      <c r="A94" s="14" t="s">
        <v>110</v>
      </c>
      <c r="B94" s="11" t="s">
        <v>195</v>
      </c>
      <c r="C94" s="550">
        <v>1943</v>
      </c>
      <c r="D94" s="447"/>
      <c r="E94" s="307">
        <v>57256</v>
      </c>
    </row>
    <row r="95" spans="1:6" ht="12" customHeight="1">
      <c r="A95" s="14" t="s">
        <v>121</v>
      </c>
      <c r="B95" s="19" t="s">
        <v>196</v>
      </c>
      <c r="C95" s="550">
        <v>78295</v>
      </c>
      <c r="D95" s="447">
        <v>72045</v>
      </c>
      <c r="E95" s="307">
        <v>13284</v>
      </c>
    </row>
    <row r="96" spans="1:6" ht="12" customHeight="1">
      <c r="A96" s="14" t="s">
        <v>111</v>
      </c>
      <c r="B96" s="8" t="s">
        <v>389</v>
      </c>
      <c r="C96" s="550"/>
      <c r="D96" s="447"/>
      <c r="E96" s="307"/>
    </row>
    <row r="97" spans="1:5" ht="12" customHeight="1">
      <c r="A97" s="14" t="s">
        <v>112</v>
      </c>
      <c r="B97" s="167" t="s">
        <v>390</v>
      </c>
      <c r="C97" s="550"/>
      <c r="D97" s="447"/>
      <c r="E97" s="307">
        <v>700</v>
      </c>
    </row>
    <row r="98" spans="1:5" ht="12" customHeight="1">
      <c r="A98" s="14" t="s">
        <v>122</v>
      </c>
      <c r="B98" s="168" t="s">
        <v>391</v>
      </c>
      <c r="C98" s="550"/>
      <c r="D98" s="447"/>
      <c r="E98" s="307"/>
    </row>
    <row r="99" spans="1:5" ht="12" customHeight="1">
      <c r="A99" s="14" t="s">
        <v>123</v>
      </c>
      <c r="B99" s="168" t="s">
        <v>392</v>
      </c>
      <c r="C99" s="550"/>
      <c r="D99" s="447"/>
      <c r="E99" s="307"/>
    </row>
    <row r="100" spans="1:5" ht="12" customHeight="1">
      <c r="A100" s="14" t="s">
        <v>124</v>
      </c>
      <c r="B100" s="167" t="s">
        <v>393</v>
      </c>
      <c r="C100" s="550"/>
      <c r="D100" s="447"/>
      <c r="E100" s="307"/>
    </row>
    <row r="101" spans="1:5" ht="12" customHeight="1">
      <c r="A101" s="14" t="s">
        <v>125</v>
      </c>
      <c r="B101" s="167" t="s">
        <v>394</v>
      </c>
      <c r="C101" s="550"/>
      <c r="D101" s="447"/>
      <c r="E101" s="307"/>
    </row>
    <row r="102" spans="1:5" ht="12" customHeight="1">
      <c r="A102" s="14" t="s">
        <v>127</v>
      </c>
      <c r="B102" s="168" t="s">
        <v>395</v>
      </c>
      <c r="C102" s="550"/>
      <c r="D102" s="447"/>
      <c r="E102" s="307"/>
    </row>
    <row r="103" spans="1:5" ht="12" customHeight="1">
      <c r="A103" s="13" t="s">
        <v>197</v>
      </c>
      <c r="B103" s="169" t="s">
        <v>396</v>
      </c>
      <c r="C103" s="550"/>
      <c r="D103" s="447"/>
      <c r="E103" s="307"/>
    </row>
    <row r="104" spans="1:5" ht="12" customHeight="1">
      <c r="A104" s="14" t="s">
        <v>386</v>
      </c>
      <c r="B104" s="169" t="s">
        <v>397</v>
      </c>
      <c r="C104" s="550"/>
      <c r="D104" s="447"/>
      <c r="E104" s="307"/>
    </row>
    <row r="105" spans="1:5" ht="12" customHeight="1" thickBot="1">
      <c r="A105" s="18" t="s">
        <v>387</v>
      </c>
      <c r="B105" s="170" t="s">
        <v>398</v>
      </c>
      <c r="C105" s="551">
        <v>17252</v>
      </c>
      <c r="D105" s="565"/>
      <c r="E105" s="561">
        <v>12584</v>
      </c>
    </row>
    <row r="106" spans="1:5" ht="12" customHeight="1" thickBot="1">
      <c r="A106" s="20" t="s">
        <v>21</v>
      </c>
      <c r="B106" s="30" t="s">
        <v>399</v>
      </c>
      <c r="C106" s="552">
        <f>+C107+C109+C111</f>
        <v>20369</v>
      </c>
      <c r="D106" s="444">
        <f>+D107+D109+D111</f>
        <v>30374</v>
      </c>
      <c r="E106" s="304">
        <f>+E107+E109+E111</f>
        <v>24636</v>
      </c>
    </row>
    <row r="107" spans="1:5" ht="12" customHeight="1">
      <c r="A107" s="15" t="s">
        <v>113</v>
      </c>
      <c r="B107" s="8" t="s">
        <v>245</v>
      </c>
      <c r="C107" s="553">
        <v>730</v>
      </c>
      <c r="D107" s="446">
        <v>23303</v>
      </c>
      <c r="E107" s="306">
        <v>13606</v>
      </c>
    </row>
    <row r="108" spans="1:5" ht="12" customHeight="1">
      <c r="A108" s="15" t="s">
        <v>114</v>
      </c>
      <c r="B108" s="12" t="s">
        <v>403</v>
      </c>
      <c r="C108" s="553"/>
      <c r="D108" s="446"/>
      <c r="E108" s="306"/>
    </row>
    <row r="109" spans="1:5" ht="12" customHeight="1">
      <c r="A109" s="15" t="s">
        <v>115</v>
      </c>
      <c r="B109" s="12" t="s">
        <v>198</v>
      </c>
      <c r="C109" s="549">
        <v>19034</v>
      </c>
      <c r="D109" s="445">
        <v>6971</v>
      </c>
      <c r="E109" s="305">
        <v>11030</v>
      </c>
    </row>
    <row r="110" spans="1:5" ht="12" customHeight="1">
      <c r="A110" s="15" t="s">
        <v>116</v>
      </c>
      <c r="B110" s="12" t="s">
        <v>404</v>
      </c>
      <c r="C110" s="554"/>
      <c r="D110" s="445"/>
      <c r="E110" s="305"/>
    </row>
    <row r="111" spans="1:5" ht="12" customHeight="1">
      <c r="A111" s="15" t="s">
        <v>117</v>
      </c>
      <c r="B111" s="334" t="s">
        <v>248</v>
      </c>
      <c r="C111" s="554">
        <v>605</v>
      </c>
      <c r="D111" s="445">
        <v>100</v>
      </c>
      <c r="E111" s="305"/>
    </row>
    <row r="112" spans="1:5" ht="12" customHeight="1">
      <c r="A112" s="15" t="s">
        <v>126</v>
      </c>
      <c r="B112" s="333" t="s">
        <v>525</v>
      </c>
      <c r="C112" s="554"/>
      <c r="D112" s="445"/>
      <c r="E112" s="305"/>
    </row>
    <row r="113" spans="1:5">
      <c r="A113" s="15" t="s">
        <v>128</v>
      </c>
      <c r="B113" s="459" t="s">
        <v>409</v>
      </c>
      <c r="C113" s="554"/>
      <c r="D113" s="445"/>
      <c r="E113" s="305"/>
    </row>
    <row r="114" spans="1:5" ht="12" customHeight="1">
      <c r="A114" s="15" t="s">
        <v>199</v>
      </c>
      <c r="B114" s="168" t="s">
        <v>392</v>
      </c>
      <c r="C114" s="554"/>
      <c r="D114" s="445"/>
      <c r="E114" s="305"/>
    </row>
    <row r="115" spans="1:5" ht="12" customHeight="1">
      <c r="A115" s="15" t="s">
        <v>200</v>
      </c>
      <c r="B115" s="168" t="s">
        <v>408</v>
      </c>
      <c r="C115" s="554"/>
      <c r="D115" s="445"/>
      <c r="E115" s="305"/>
    </row>
    <row r="116" spans="1:5" ht="12" customHeight="1">
      <c r="A116" s="15" t="s">
        <v>201</v>
      </c>
      <c r="B116" s="168" t="s">
        <v>407</v>
      </c>
      <c r="C116" s="554"/>
      <c r="D116" s="445"/>
      <c r="E116" s="305"/>
    </row>
    <row r="117" spans="1:5" ht="12" customHeight="1">
      <c r="A117" s="15" t="s">
        <v>400</v>
      </c>
      <c r="B117" s="168" t="s">
        <v>395</v>
      </c>
      <c r="C117" s="554"/>
      <c r="D117" s="445"/>
      <c r="E117" s="305"/>
    </row>
    <row r="118" spans="1:5" ht="12" customHeight="1">
      <c r="A118" s="15" t="s">
        <v>401</v>
      </c>
      <c r="B118" s="168" t="s">
        <v>406</v>
      </c>
      <c r="C118" s="554"/>
      <c r="D118" s="445"/>
      <c r="E118" s="305"/>
    </row>
    <row r="119" spans="1:5" ht="12" customHeight="1" thickBot="1">
      <c r="A119" s="13" t="s">
        <v>402</v>
      </c>
      <c r="B119" s="168" t="s">
        <v>405</v>
      </c>
      <c r="C119" s="555">
        <v>605</v>
      </c>
      <c r="D119" s="447"/>
      <c r="E119" s="307"/>
    </row>
    <row r="120" spans="1:5" ht="12" customHeight="1" thickBot="1">
      <c r="A120" s="20" t="s">
        <v>22</v>
      </c>
      <c r="B120" s="148" t="s">
        <v>410</v>
      </c>
      <c r="C120" s="552">
        <f>+C121+C122</f>
        <v>0</v>
      </c>
      <c r="D120" s="444">
        <f>+D121+D122</f>
        <v>0</v>
      </c>
      <c r="E120" s="304">
        <f>+E121+E122</f>
        <v>9300</v>
      </c>
    </row>
    <row r="121" spans="1:5" ht="12" customHeight="1">
      <c r="A121" s="15" t="s">
        <v>96</v>
      </c>
      <c r="B121" s="9" t="s">
        <v>63</v>
      </c>
      <c r="C121" s="553"/>
      <c r="D121" s="446"/>
      <c r="E121" s="306">
        <v>7300</v>
      </c>
    </row>
    <row r="122" spans="1:5" ht="12" customHeight="1" thickBot="1">
      <c r="A122" s="16" t="s">
        <v>97</v>
      </c>
      <c r="B122" s="12" t="s">
        <v>64</v>
      </c>
      <c r="C122" s="550"/>
      <c r="D122" s="447"/>
      <c r="E122" s="307">
        <v>2000</v>
      </c>
    </row>
    <row r="123" spans="1:5" ht="12" customHeight="1" thickBot="1">
      <c r="A123" s="20" t="s">
        <v>23</v>
      </c>
      <c r="B123" s="148" t="s">
        <v>411</v>
      </c>
      <c r="C123" s="552">
        <f>+C90+C106+C120</f>
        <v>397148</v>
      </c>
      <c r="D123" s="444">
        <f>+D90+D106+D120</f>
        <v>321240</v>
      </c>
      <c r="E123" s="304">
        <f>+E90+E106+E120</f>
        <v>336090</v>
      </c>
    </row>
    <row r="124" spans="1:5" ht="12" customHeight="1" thickBot="1">
      <c r="A124" s="20" t="s">
        <v>24</v>
      </c>
      <c r="B124" s="148" t="s">
        <v>412</v>
      </c>
      <c r="C124" s="552">
        <f>+C125+C126+C127</f>
        <v>0</v>
      </c>
      <c r="D124" s="444">
        <f>+D125+D126+D127</f>
        <v>0</v>
      </c>
      <c r="E124" s="304">
        <f>+E125+E126+E127</f>
        <v>0</v>
      </c>
    </row>
    <row r="125" spans="1:5" ht="12" customHeight="1">
      <c r="A125" s="15" t="s">
        <v>100</v>
      </c>
      <c r="B125" s="9" t="s">
        <v>413</v>
      </c>
      <c r="C125" s="554"/>
      <c r="D125" s="445"/>
      <c r="E125" s="305"/>
    </row>
    <row r="126" spans="1:5" ht="12" customHeight="1">
      <c r="A126" s="15" t="s">
        <v>101</v>
      </c>
      <c r="B126" s="9" t="s">
        <v>414</v>
      </c>
      <c r="C126" s="554"/>
      <c r="D126" s="445"/>
      <c r="E126" s="305"/>
    </row>
    <row r="127" spans="1:5" ht="12" customHeight="1" thickBot="1">
      <c r="A127" s="13" t="s">
        <v>102</v>
      </c>
      <c r="B127" s="7" t="s">
        <v>415</v>
      </c>
      <c r="C127" s="554"/>
      <c r="D127" s="445"/>
      <c r="E127" s="305"/>
    </row>
    <row r="128" spans="1:5" ht="12" customHeight="1" thickBot="1">
      <c r="A128" s="20" t="s">
        <v>25</v>
      </c>
      <c r="B128" s="148" t="s">
        <v>482</v>
      </c>
      <c r="C128" s="552">
        <f>+C129+C130+C131+C132</f>
        <v>0</v>
      </c>
      <c r="D128" s="444">
        <f>+D129+D130+D131+D132</f>
        <v>0</v>
      </c>
      <c r="E128" s="304">
        <f>+E129+E130+E131+E132</f>
        <v>0</v>
      </c>
    </row>
    <row r="129" spans="1:5" ht="12" customHeight="1">
      <c r="A129" s="15" t="s">
        <v>103</v>
      </c>
      <c r="B129" s="9" t="s">
        <v>416</v>
      </c>
      <c r="C129" s="554"/>
      <c r="D129" s="445"/>
      <c r="E129" s="305"/>
    </row>
    <row r="130" spans="1:5" ht="12" customHeight="1">
      <c r="A130" s="15" t="s">
        <v>104</v>
      </c>
      <c r="B130" s="9" t="s">
        <v>417</v>
      </c>
      <c r="C130" s="554"/>
      <c r="D130" s="445"/>
      <c r="E130" s="305"/>
    </row>
    <row r="131" spans="1:5" ht="12" customHeight="1">
      <c r="A131" s="15" t="s">
        <v>320</v>
      </c>
      <c r="B131" s="9" t="s">
        <v>418</v>
      </c>
      <c r="C131" s="554"/>
      <c r="D131" s="445"/>
      <c r="E131" s="305"/>
    </row>
    <row r="132" spans="1:5" ht="12" customHeight="1" thickBot="1">
      <c r="A132" s="13" t="s">
        <v>321</v>
      </c>
      <c r="B132" s="7" t="s">
        <v>419</v>
      </c>
      <c r="C132" s="554"/>
      <c r="D132" s="445"/>
      <c r="E132" s="305"/>
    </row>
    <row r="133" spans="1:5" ht="12" customHeight="1" thickBot="1">
      <c r="A133" s="20" t="s">
        <v>26</v>
      </c>
      <c r="B133" s="148" t="s">
        <v>420</v>
      </c>
      <c r="C133" s="556">
        <f>+C134+C135+C136+C137</f>
        <v>0</v>
      </c>
      <c r="D133" s="451">
        <f>+D134+D135+D136+D137</f>
        <v>0</v>
      </c>
      <c r="E133" s="494">
        <f>+E134+E135+E136+E137</f>
        <v>0</v>
      </c>
    </row>
    <row r="134" spans="1:5" ht="12" customHeight="1">
      <c r="A134" s="15" t="s">
        <v>105</v>
      </c>
      <c r="B134" s="9" t="s">
        <v>421</v>
      </c>
      <c r="C134" s="554"/>
      <c r="D134" s="445"/>
      <c r="E134" s="305"/>
    </row>
    <row r="135" spans="1:5" ht="12" customHeight="1">
      <c r="A135" s="15" t="s">
        <v>106</v>
      </c>
      <c r="B135" s="9" t="s">
        <v>431</v>
      </c>
      <c r="C135" s="554"/>
      <c r="D135" s="445"/>
      <c r="E135" s="305"/>
    </row>
    <row r="136" spans="1:5" ht="12" customHeight="1">
      <c r="A136" s="15" t="s">
        <v>332</v>
      </c>
      <c r="B136" s="9" t="s">
        <v>422</v>
      </c>
      <c r="C136" s="554"/>
      <c r="D136" s="445"/>
      <c r="E136" s="305"/>
    </row>
    <row r="137" spans="1:5" ht="12" customHeight="1" thickBot="1">
      <c r="A137" s="13" t="s">
        <v>333</v>
      </c>
      <c r="B137" s="7" t="s">
        <v>423</v>
      </c>
      <c r="C137" s="554"/>
      <c r="D137" s="445"/>
      <c r="E137" s="305"/>
    </row>
    <row r="138" spans="1:5" ht="12" customHeight="1" thickBot="1">
      <c r="A138" s="20" t="s">
        <v>27</v>
      </c>
      <c r="B138" s="148" t="s">
        <v>424</v>
      </c>
      <c r="C138" s="557">
        <f>+C139+C140+C141+C142</f>
        <v>0</v>
      </c>
      <c r="D138" s="566">
        <f>+D139+D140+D141+D142</f>
        <v>0</v>
      </c>
      <c r="E138" s="562">
        <f>+E139+E140+E141+E142</f>
        <v>0</v>
      </c>
    </row>
    <row r="139" spans="1:5" ht="12" customHeight="1">
      <c r="A139" s="15" t="s">
        <v>192</v>
      </c>
      <c r="B139" s="9" t="s">
        <v>425</v>
      </c>
      <c r="C139" s="554"/>
      <c r="D139" s="445"/>
      <c r="E139" s="305"/>
    </row>
    <row r="140" spans="1:5" ht="12" customHeight="1">
      <c r="A140" s="15" t="s">
        <v>193</v>
      </c>
      <c r="B140" s="9" t="s">
        <v>426</v>
      </c>
      <c r="C140" s="554"/>
      <c r="D140" s="445"/>
      <c r="E140" s="305"/>
    </row>
    <row r="141" spans="1:5" ht="12" customHeight="1">
      <c r="A141" s="15" t="s">
        <v>247</v>
      </c>
      <c r="B141" s="9" t="s">
        <v>427</v>
      </c>
      <c r="C141" s="554"/>
      <c r="D141" s="445"/>
      <c r="E141" s="305"/>
    </row>
    <row r="142" spans="1:5" ht="12" customHeight="1" thickBot="1">
      <c r="A142" s="15" t="s">
        <v>335</v>
      </c>
      <c r="B142" s="9" t="s">
        <v>428</v>
      </c>
      <c r="C142" s="554"/>
      <c r="D142" s="445"/>
      <c r="E142" s="305"/>
    </row>
    <row r="143" spans="1:5" ht="12" customHeight="1" thickBot="1">
      <c r="A143" s="20" t="s">
        <v>28</v>
      </c>
      <c r="B143" s="148" t="s">
        <v>429</v>
      </c>
      <c r="C143" s="558">
        <f>+C124+C128+C133+C138</f>
        <v>0</v>
      </c>
      <c r="D143" s="567">
        <f>+D124+D128+D133+D138</f>
        <v>0</v>
      </c>
      <c r="E143" s="563">
        <f>+E124+E128+E133+E138</f>
        <v>0</v>
      </c>
    </row>
    <row r="144" spans="1:5" ht="12" customHeight="1" thickBot="1">
      <c r="A144" s="335" t="s">
        <v>29</v>
      </c>
      <c r="B144" s="426" t="s">
        <v>430</v>
      </c>
      <c r="C144" s="558">
        <f>+C123+C143</f>
        <v>397148</v>
      </c>
      <c r="D144" s="567">
        <f>+D123+D143</f>
        <v>321240</v>
      </c>
      <c r="E144" s="563">
        <f>+E123+E143</f>
        <v>336090</v>
      </c>
    </row>
    <row r="145" spans="3:6" ht="12" customHeight="1">
      <c r="C145" s="429"/>
    </row>
    <row r="146" spans="3:6" ht="12" customHeight="1">
      <c r="C146" s="429"/>
    </row>
    <row r="147" spans="3:6" ht="12" customHeight="1">
      <c r="C147" s="429"/>
    </row>
    <row r="148" spans="3:6" ht="12" customHeight="1">
      <c r="C148" s="429"/>
    </row>
    <row r="149" spans="3:6" ht="12" customHeight="1">
      <c r="C149" s="429"/>
    </row>
    <row r="150" spans="3:6" ht="15" customHeight="1">
      <c r="C150" s="149"/>
      <c r="D150" s="149"/>
      <c r="E150" s="149"/>
      <c r="F150" s="149"/>
    </row>
    <row r="151" spans="3:6" s="1" customFormat="1" ht="12.95" customHeight="1"/>
    <row r="152" spans="3:6">
      <c r="C152" s="429"/>
    </row>
    <row r="153" spans="3:6">
      <c r="C153" s="429"/>
    </row>
    <row r="154" spans="3:6">
      <c r="C154" s="429"/>
    </row>
    <row r="155" spans="3:6" ht="16.5" customHeight="1">
      <c r="C155" s="429"/>
    </row>
    <row r="156" spans="3:6">
      <c r="C156" s="429"/>
    </row>
    <row r="157" spans="3:6">
      <c r="C157" s="429"/>
    </row>
    <row r="158" spans="3:6">
      <c r="C158" s="429"/>
    </row>
    <row r="159" spans="3:6">
      <c r="C159" s="429"/>
    </row>
    <row r="160" spans="3:6">
      <c r="C160" s="429"/>
    </row>
    <row r="161" spans="3:3">
      <c r="C161" s="429"/>
    </row>
    <row r="162" spans="3:3">
      <c r="C162" s="429"/>
    </row>
    <row r="163" spans="3:3">
      <c r="C163" s="429"/>
    </row>
    <row r="164" spans="3:3">
      <c r="C164" s="429"/>
    </row>
  </sheetData>
  <mergeCells count="4">
    <mergeCell ref="A1:E1"/>
    <mergeCell ref="A86:E86"/>
    <mergeCell ref="A87:B87"/>
    <mergeCell ref="A2:B2"/>
  </mergeCells>
  <phoneticPr fontId="30" type="noConversion"/>
  <printOptions horizontalCentered="1"/>
  <pageMargins left="0.78740157480314965" right="0.78740157480314965" top="1.4566929133858268" bottom="0.87" header="0.78740157480314965" footer="0.57999999999999996"/>
  <pageSetup paperSize="9" scale="62" fitToWidth="3" fitToHeight="2" orientation="portrait" r:id="rId1"/>
  <headerFooter alignWithMargins="0">
    <oddHeader>&amp;C&amp;"Times New Roman CE,Félkövér"&amp;12&amp;UTájékoztató kimutatások, mérlegek&amp;U
Berzence Nagyközségi Önkormányzat
2014. ÉVI KÖLTSÉGVETÉSÉNEK MÉRLEGE&amp;R&amp;"Times New Roman CE,Félkövér dőlt"&amp;11 1. számú tájékoztató tábla</oddHeader>
  </headerFooter>
  <rowBreaks count="1" manualBreakCount="1">
    <brk id="85" max="4" man="1"/>
  </rowBreaks>
</worksheet>
</file>

<file path=xl/worksheets/sheet18.xml><?xml version="1.0" encoding="utf-8"?>
<worksheet xmlns="http://schemas.openxmlformats.org/spreadsheetml/2006/main" xmlns:r="http://schemas.openxmlformats.org/officeDocument/2006/relationships">
  <sheetPr>
    <tabColor rgb="FF92D050"/>
  </sheetPr>
  <dimension ref="A1:I18"/>
  <sheetViews>
    <sheetView workbookViewId="0">
      <selection activeCell="C22" sqref="C22"/>
    </sheetView>
  </sheetViews>
  <sheetFormatPr defaultRowHeight="12.75"/>
  <cols>
    <col min="1" max="1" width="6.83203125" style="222" customWidth="1"/>
    <col min="2" max="2" width="49.6640625" style="60" customWidth="1"/>
    <col min="3" max="8" width="12.83203125" style="60" customWidth="1"/>
    <col min="9" max="9" width="13.83203125" style="60" customWidth="1"/>
    <col min="10" max="16384" width="9.33203125" style="60"/>
  </cols>
  <sheetData>
    <row r="1" spans="1:9" ht="27.75" customHeight="1">
      <c r="A1" s="622" t="s">
        <v>6</v>
      </c>
      <c r="B1" s="622"/>
      <c r="C1" s="622"/>
      <c r="D1" s="622"/>
      <c r="E1" s="622"/>
      <c r="F1" s="622"/>
      <c r="G1" s="622"/>
      <c r="H1" s="622"/>
      <c r="I1" s="622"/>
    </row>
    <row r="2" spans="1:9" ht="20.25" customHeight="1" thickBot="1">
      <c r="I2" s="538" t="s">
        <v>67</v>
      </c>
    </row>
    <row r="3" spans="1:9" s="539" customFormat="1" ht="26.25" customHeight="1">
      <c r="A3" s="630" t="s">
        <v>76</v>
      </c>
      <c r="B3" s="625" t="s">
        <v>93</v>
      </c>
      <c r="C3" s="630" t="s">
        <v>94</v>
      </c>
      <c r="D3" s="630" t="s">
        <v>527</v>
      </c>
      <c r="E3" s="627" t="s">
        <v>75</v>
      </c>
      <c r="F3" s="628"/>
      <c r="G3" s="628"/>
      <c r="H3" s="629"/>
      <c r="I3" s="625" t="s">
        <v>53</v>
      </c>
    </row>
    <row r="4" spans="1:9" s="540" customFormat="1" ht="32.25" customHeight="1" thickBot="1">
      <c r="A4" s="631"/>
      <c r="B4" s="626"/>
      <c r="C4" s="626"/>
      <c r="D4" s="631"/>
      <c r="E4" s="310" t="s">
        <v>210</v>
      </c>
      <c r="F4" s="310" t="s">
        <v>267</v>
      </c>
      <c r="G4" s="310" t="s">
        <v>268</v>
      </c>
      <c r="H4" s="311" t="s">
        <v>490</v>
      </c>
      <c r="I4" s="626"/>
    </row>
    <row r="5" spans="1:9" s="541" customFormat="1" ht="12.95" customHeight="1" thickBot="1">
      <c r="A5" s="312">
        <v>1</v>
      </c>
      <c r="B5" s="313">
        <v>2</v>
      </c>
      <c r="C5" s="314">
        <v>3</v>
      </c>
      <c r="D5" s="313">
        <v>4</v>
      </c>
      <c r="E5" s="312">
        <v>5</v>
      </c>
      <c r="F5" s="314">
        <v>6</v>
      </c>
      <c r="G5" s="314">
        <v>7</v>
      </c>
      <c r="H5" s="315">
        <v>8</v>
      </c>
      <c r="I5" s="316" t="s">
        <v>95</v>
      </c>
    </row>
    <row r="6" spans="1:9" ht="24.75" customHeight="1" thickBot="1">
      <c r="A6" s="317" t="s">
        <v>20</v>
      </c>
      <c r="B6" s="318" t="s">
        <v>7</v>
      </c>
      <c r="C6" s="533"/>
      <c r="D6" s="75">
        <f>+D7+D8</f>
        <v>0</v>
      </c>
      <c r="E6" s="76">
        <f>+E7+E8</f>
        <v>0</v>
      </c>
      <c r="F6" s="77">
        <f>+F7+F8</f>
        <v>0</v>
      </c>
      <c r="G6" s="77">
        <f>+G7+G8</f>
        <v>0</v>
      </c>
      <c r="H6" s="78">
        <f>+H7+H8</f>
        <v>0</v>
      </c>
      <c r="I6" s="75" t="s">
        <v>553</v>
      </c>
    </row>
    <row r="7" spans="1:9" ht="20.100000000000001" customHeight="1">
      <c r="A7" s="319" t="s">
        <v>21</v>
      </c>
      <c r="B7" s="79" t="s">
        <v>77</v>
      </c>
      <c r="C7" s="534"/>
      <c r="D7" s="80"/>
      <c r="E7" s="81"/>
      <c r="F7" s="28"/>
      <c r="G7" s="28"/>
      <c r="H7" s="25"/>
      <c r="I7" s="320">
        <f t="shared" ref="I7:I17" si="0">SUM(D7:H7)</f>
        <v>0</v>
      </c>
    </row>
    <row r="8" spans="1:9" ht="20.100000000000001" customHeight="1" thickBot="1">
      <c r="A8" s="319" t="s">
        <v>22</v>
      </c>
      <c r="B8" s="79" t="s">
        <v>77</v>
      </c>
      <c r="C8" s="534"/>
      <c r="D8" s="80"/>
      <c r="E8" s="81"/>
      <c r="F8" s="28"/>
      <c r="G8" s="28"/>
      <c r="H8" s="25"/>
      <c r="I8" s="320">
        <f t="shared" si="0"/>
        <v>0</v>
      </c>
    </row>
    <row r="9" spans="1:9" ht="26.1" customHeight="1" thickBot="1">
      <c r="A9" s="317" t="s">
        <v>23</v>
      </c>
      <c r="B9" s="318" t="s">
        <v>8</v>
      </c>
      <c r="C9" s="535"/>
      <c r="D9" s="75">
        <f>+D10+D11</f>
        <v>0</v>
      </c>
      <c r="E9" s="76">
        <f>+E10+E11</f>
        <v>0</v>
      </c>
      <c r="F9" s="77">
        <f>+F10+F11</f>
        <v>0</v>
      </c>
      <c r="G9" s="77">
        <f>+G10+G11</f>
        <v>0</v>
      </c>
      <c r="H9" s="78">
        <f>+H10+H11</f>
        <v>0</v>
      </c>
      <c r="I9" s="75" t="s">
        <v>553</v>
      </c>
    </row>
    <row r="10" spans="1:9" ht="20.100000000000001" customHeight="1">
      <c r="A10" s="319" t="s">
        <v>24</v>
      </c>
      <c r="B10" s="79" t="s">
        <v>77</v>
      </c>
      <c r="C10" s="534"/>
      <c r="D10" s="80"/>
      <c r="E10" s="81"/>
      <c r="F10" s="28"/>
      <c r="G10" s="28"/>
      <c r="H10" s="25"/>
      <c r="I10" s="320">
        <f t="shared" si="0"/>
        <v>0</v>
      </c>
    </row>
    <row r="11" spans="1:9" ht="20.100000000000001" customHeight="1" thickBot="1">
      <c r="A11" s="319" t="s">
        <v>25</v>
      </c>
      <c r="B11" s="79" t="s">
        <v>77</v>
      </c>
      <c r="C11" s="534"/>
      <c r="D11" s="80"/>
      <c r="E11" s="81"/>
      <c r="F11" s="28"/>
      <c r="G11" s="28"/>
      <c r="H11" s="25"/>
      <c r="I11" s="320">
        <f t="shared" si="0"/>
        <v>0</v>
      </c>
    </row>
    <row r="12" spans="1:9" ht="20.100000000000001" customHeight="1" thickBot="1">
      <c r="A12" s="317" t="s">
        <v>26</v>
      </c>
      <c r="B12" s="318" t="s">
        <v>221</v>
      </c>
      <c r="C12" s="535"/>
      <c r="D12" s="75">
        <f>+D13</f>
        <v>0</v>
      </c>
      <c r="E12" s="76">
        <f>+E13</f>
        <v>0</v>
      </c>
      <c r="F12" s="77">
        <f>+F13</f>
        <v>0</v>
      </c>
      <c r="G12" s="77">
        <f>+G13</f>
        <v>0</v>
      </c>
      <c r="H12" s="78">
        <f>+H13</f>
        <v>0</v>
      </c>
      <c r="I12" s="75">
        <f t="shared" si="0"/>
        <v>0</v>
      </c>
    </row>
    <row r="13" spans="1:9" ht="20.100000000000001" customHeight="1" thickBot="1">
      <c r="A13" s="319" t="s">
        <v>27</v>
      </c>
      <c r="B13" s="79" t="s">
        <v>77</v>
      </c>
      <c r="C13" s="534"/>
      <c r="D13" s="80"/>
      <c r="E13" s="81"/>
      <c r="F13" s="28"/>
      <c r="G13" s="28"/>
      <c r="H13" s="25"/>
      <c r="I13" s="320">
        <f t="shared" si="0"/>
        <v>0</v>
      </c>
    </row>
    <row r="14" spans="1:9" ht="20.100000000000001" customHeight="1" thickBot="1">
      <c r="A14" s="317" t="s">
        <v>28</v>
      </c>
      <c r="B14" s="318" t="s">
        <v>222</v>
      </c>
      <c r="C14" s="535"/>
      <c r="D14" s="75">
        <f>+D15</f>
        <v>0</v>
      </c>
      <c r="E14" s="76">
        <f>+E15</f>
        <v>0</v>
      </c>
      <c r="F14" s="77">
        <f>+F15</f>
        <v>0</v>
      </c>
      <c r="G14" s="77">
        <f>+G15</f>
        <v>0</v>
      </c>
      <c r="H14" s="78">
        <f>+H15</f>
        <v>0</v>
      </c>
      <c r="I14" s="75">
        <f t="shared" si="0"/>
        <v>0</v>
      </c>
    </row>
    <row r="15" spans="1:9" ht="20.100000000000001" customHeight="1" thickBot="1">
      <c r="A15" s="321" t="s">
        <v>29</v>
      </c>
      <c r="B15" s="82" t="s">
        <v>77</v>
      </c>
      <c r="C15" s="536"/>
      <c r="D15" s="83"/>
      <c r="E15" s="84"/>
      <c r="F15" s="29"/>
      <c r="G15" s="29"/>
      <c r="H15" s="27"/>
      <c r="I15" s="322">
        <f t="shared" si="0"/>
        <v>0</v>
      </c>
    </row>
    <row r="16" spans="1:9" ht="20.100000000000001" customHeight="1" thickBot="1">
      <c r="A16" s="317" t="s">
        <v>30</v>
      </c>
      <c r="B16" s="323" t="s">
        <v>223</v>
      </c>
      <c r="C16" s="535"/>
      <c r="D16" s="75">
        <f>+D17</f>
        <v>0</v>
      </c>
      <c r="E16" s="76">
        <f>+E17</f>
        <v>0</v>
      </c>
      <c r="F16" s="77">
        <f>+F17</f>
        <v>0</v>
      </c>
      <c r="G16" s="77">
        <f>+G17</f>
        <v>0</v>
      </c>
      <c r="H16" s="78">
        <f>+H17</f>
        <v>0</v>
      </c>
      <c r="I16" s="75">
        <f t="shared" si="0"/>
        <v>0</v>
      </c>
    </row>
    <row r="17" spans="1:9" ht="20.100000000000001" customHeight="1" thickBot="1">
      <c r="A17" s="324" t="s">
        <v>31</v>
      </c>
      <c r="B17" s="85" t="s">
        <v>77</v>
      </c>
      <c r="C17" s="537"/>
      <c r="D17" s="86"/>
      <c r="E17" s="87"/>
      <c r="F17" s="88"/>
      <c r="G17" s="88"/>
      <c r="H17" s="26"/>
      <c r="I17" s="325">
        <f t="shared" si="0"/>
        <v>0</v>
      </c>
    </row>
    <row r="18" spans="1:9" ht="20.100000000000001" customHeight="1" thickBot="1">
      <c r="A18" s="623" t="s">
        <v>156</v>
      </c>
      <c r="B18" s="624"/>
      <c r="C18" s="144"/>
      <c r="D18" s="75">
        <f t="shared" ref="D18:H18" si="1">+D6+D9+D12+D14+D16</f>
        <v>0</v>
      </c>
      <c r="E18" s="76">
        <f t="shared" si="1"/>
        <v>0</v>
      </c>
      <c r="F18" s="77">
        <f t="shared" si="1"/>
        <v>0</v>
      </c>
      <c r="G18" s="77">
        <f t="shared" si="1"/>
        <v>0</v>
      </c>
      <c r="H18" s="78">
        <f t="shared" si="1"/>
        <v>0</v>
      </c>
      <c r="I18" s="75" t="s">
        <v>553</v>
      </c>
    </row>
  </sheetData>
  <mergeCells count="8">
    <mergeCell ref="A1:I1"/>
    <mergeCell ref="A18:B18"/>
    <mergeCell ref="I3:I4"/>
    <mergeCell ref="E3:H3"/>
    <mergeCell ref="A3:A4"/>
    <mergeCell ref="B3:B4"/>
    <mergeCell ref="C3:C4"/>
    <mergeCell ref="D3:D4"/>
  </mergeCells>
  <phoneticPr fontId="0" type="noConversion"/>
  <printOptions horizontalCentered="1"/>
  <pageMargins left="0.78740157480314965" right="0.78740157480314965" top="1.03" bottom="0.98425196850393704" header="0.78740157480314965" footer="0.78740157480314965"/>
  <pageSetup paperSize="9" scale="95" orientation="landscape" verticalDpi="300" r:id="rId1"/>
  <headerFooter alignWithMargins="0">
    <oddHeader>&amp;R&amp;"Times New Roman CE,Félkövér dőlt"2. számú tájékoztató tábla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>
  <sheetPr>
    <tabColor rgb="FF92D050"/>
  </sheetPr>
  <dimension ref="A1:D31"/>
  <sheetViews>
    <sheetView topLeftCell="B1" workbookViewId="0">
      <selection activeCell="G14" sqref="G14"/>
    </sheetView>
  </sheetViews>
  <sheetFormatPr defaultRowHeight="12.75"/>
  <cols>
    <col min="1" max="1" width="5.83203125" style="102" customWidth="1"/>
    <col min="2" max="2" width="54.83203125" style="3" customWidth="1"/>
    <col min="3" max="4" width="17.6640625" style="3" customWidth="1"/>
    <col min="5" max="16384" width="9.33203125" style="3"/>
  </cols>
  <sheetData>
    <row r="1" spans="1:4" ht="31.5" customHeight="1">
      <c r="B1" s="633" t="s">
        <v>9</v>
      </c>
      <c r="C1" s="633"/>
      <c r="D1" s="633"/>
    </row>
    <row r="2" spans="1:4" s="90" customFormat="1" ht="16.5" thickBot="1">
      <c r="A2" s="89"/>
      <c r="B2" s="421"/>
      <c r="D2" s="49" t="s">
        <v>67</v>
      </c>
    </row>
    <row r="3" spans="1:4" s="92" customFormat="1" ht="48" customHeight="1" thickBot="1">
      <c r="A3" s="91" t="s">
        <v>18</v>
      </c>
      <c r="B3" s="228" t="s">
        <v>19</v>
      </c>
      <c r="C3" s="228" t="s">
        <v>78</v>
      </c>
      <c r="D3" s="229" t="s">
        <v>79</v>
      </c>
    </row>
    <row r="4" spans="1:4" s="92" customFormat="1" ht="14.1" customHeight="1" thickBot="1">
      <c r="A4" s="40">
        <v>1</v>
      </c>
      <c r="B4" s="231">
        <v>2</v>
      </c>
      <c r="C4" s="231">
        <v>3</v>
      </c>
      <c r="D4" s="232">
        <v>4</v>
      </c>
    </row>
    <row r="5" spans="1:4" ht="18" customHeight="1">
      <c r="A5" s="158" t="s">
        <v>20</v>
      </c>
      <c r="B5" s="233" t="s">
        <v>178</v>
      </c>
      <c r="C5" s="156"/>
      <c r="D5" s="93"/>
    </row>
    <row r="6" spans="1:4" ht="18" customHeight="1">
      <c r="A6" s="94" t="s">
        <v>21</v>
      </c>
      <c r="B6" s="234" t="s">
        <v>179</v>
      </c>
      <c r="C6" s="157"/>
      <c r="D6" s="96"/>
    </row>
    <row r="7" spans="1:4" ht="18" customHeight="1">
      <c r="A7" s="94" t="s">
        <v>22</v>
      </c>
      <c r="B7" s="234" t="s">
        <v>129</v>
      </c>
      <c r="C7" s="157"/>
      <c r="D7" s="96"/>
    </row>
    <row r="8" spans="1:4" ht="18" customHeight="1">
      <c r="A8" s="94" t="s">
        <v>23</v>
      </c>
      <c r="B8" s="234" t="s">
        <v>130</v>
      </c>
      <c r="C8" s="157"/>
      <c r="D8" s="96"/>
    </row>
    <row r="9" spans="1:4" ht="18" customHeight="1">
      <c r="A9" s="94" t="s">
        <v>24</v>
      </c>
      <c r="B9" s="234" t="s">
        <v>171</v>
      </c>
      <c r="C9" s="157"/>
      <c r="D9" s="96"/>
    </row>
    <row r="10" spans="1:4" ht="18" customHeight="1">
      <c r="A10" s="94" t="s">
        <v>25</v>
      </c>
      <c r="B10" s="234" t="s">
        <v>172</v>
      </c>
      <c r="C10" s="157"/>
      <c r="D10" s="96"/>
    </row>
    <row r="11" spans="1:4" ht="18" customHeight="1">
      <c r="A11" s="94" t="s">
        <v>26</v>
      </c>
      <c r="B11" s="235" t="s">
        <v>173</v>
      </c>
      <c r="C11" s="157"/>
      <c r="D11" s="96"/>
    </row>
    <row r="12" spans="1:4" ht="18" customHeight="1">
      <c r="A12" s="94" t="s">
        <v>28</v>
      </c>
      <c r="B12" s="235" t="s">
        <v>174</v>
      </c>
      <c r="C12" s="157"/>
      <c r="D12" s="96"/>
    </row>
    <row r="13" spans="1:4" ht="18" customHeight="1">
      <c r="A13" s="94" t="s">
        <v>29</v>
      </c>
      <c r="B13" s="235" t="s">
        <v>175</v>
      </c>
      <c r="C13" s="157"/>
      <c r="D13" s="96"/>
    </row>
    <row r="14" spans="1:4" ht="18" customHeight="1">
      <c r="A14" s="94" t="s">
        <v>30</v>
      </c>
      <c r="B14" s="235" t="s">
        <v>176</v>
      </c>
      <c r="C14" s="157"/>
      <c r="D14" s="96"/>
    </row>
    <row r="15" spans="1:4" ht="22.5" customHeight="1">
      <c r="A15" s="94" t="s">
        <v>31</v>
      </c>
      <c r="B15" s="235" t="s">
        <v>177</v>
      </c>
      <c r="C15" s="157"/>
      <c r="D15" s="96"/>
    </row>
    <row r="16" spans="1:4" ht="18" customHeight="1">
      <c r="A16" s="94" t="s">
        <v>32</v>
      </c>
      <c r="B16" s="234" t="s">
        <v>131</v>
      </c>
      <c r="C16" s="157">
        <v>5500</v>
      </c>
      <c r="D16" s="96">
        <v>319</v>
      </c>
    </row>
    <row r="17" spans="1:4" ht="18" customHeight="1">
      <c r="A17" s="94" t="s">
        <v>33</v>
      </c>
      <c r="B17" s="234" t="s">
        <v>11</v>
      </c>
      <c r="C17" s="157"/>
      <c r="D17" s="96"/>
    </row>
    <row r="18" spans="1:4" ht="18" customHeight="1">
      <c r="A18" s="94" t="s">
        <v>34</v>
      </c>
      <c r="B18" s="234" t="s">
        <v>10</v>
      </c>
      <c r="C18" s="157"/>
      <c r="D18" s="96"/>
    </row>
    <row r="19" spans="1:4" ht="18" customHeight="1">
      <c r="A19" s="94" t="s">
        <v>35</v>
      </c>
      <c r="B19" s="234" t="s">
        <v>132</v>
      </c>
      <c r="C19" s="157"/>
      <c r="D19" s="96"/>
    </row>
    <row r="20" spans="1:4" ht="18" customHeight="1">
      <c r="A20" s="94" t="s">
        <v>36</v>
      </c>
      <c r="B20" s="234" t="s">
        <v>133</v>
      </c>
      <c r="C20" s="157"/>
      <c r="D20" s="96"/>
    </row>
    <row r="21" spans="1:4" ht="18" customHeight="1">
      <c r="A21" s="94" t="s">
        <v>37</v>
      </c>
      <c r="B21" s="147"/>
      <c r="C21" s="95"/>
      <c r="D21" s="96"/>
    </row>
    <row r="22" spans="1:4" ht="18" customHeight="1">
      <c r="A22" s="94" t="s">
        <v>38</v>
      </c>
      <c r="B22" s="97"/>
      <c r="C22" s="95"/>
      <c r="D22" s="96"/>
    </row>
    <row r="23" spans="1:4" ht="18" customHeight="1">
      <c r="A23" s="94" t="s">
        <v>39</v>
      </c>
      <c r="B23" s="97"/>
      <c r="C23" s="95"/>
      <c r="D23" s="96"/>
    </row>
    <row r="24" spans="1:4" ht="18" customHeight="1">
      <c r="A24" s="94" t="s">
        <v>40</v>
      </c>
      <c r="B24" s="97"/>
      <c r="C24" s="95"/>
      <c r="D24" s="96"/>
    </row>
    <row r="25" spans="1:4" ht="18" customHeight="1">
      <c r="A25" s="94" t="s">
        <v>41</v>
      </c>
      <c r="B25" s="97"/>
      <c r="C25" s="95"/>
      <c r="D25" s="96"/>
    </row>
    <row r="26" spans="1:4" ht="18" customHeight="1">
      <c r="A26" s="94" t="s">
        <v>42</v>
      </c>
      <c r="B26" s="97"/>
      <c r="C26" s="95"/>
      <c r="D26" s="96"/>
    </row>
    <row r="27" spans="1:4" ht="18" customHeight="1">
      <c r="A27" s="94" t="s">
        <v>43</v>
      </c>
      <c r="B27" s="97"/>
      <c r="C27" s="95"/>
      <c r="D27" s="96"/>
    </row>
    <row r="28" spans="1:4" ht="18" customHeight="1">
      <c r="A28" s="94" t="s">
        <v>44</v>
      </c>
      <c r="B28" s="97"/>
      <c r="C28" s="95"/>
      <c r="D28" s="96"/>
    </row>
    <row r="29" spans="1:4" ht="18" customHeight="1" thickBot="1">
      <c r="A29" s="159" t="s">
        <v>45</v>
      </c>
      <c r="B29" s="98"/>
      <c r="C29" s="99"/>
      <c r="D29" s="100"/>
    </row>
    <row r="30" spans="1:4" ht="18" customHeight="1" thickBot="1">
      <c r="A30" s="41" t="s">
        <v>46</v>
      </c>
      <c r="B30" s="239" t="s">
        <v>54</v>
      </c>
      <c r="C30" s="240">
        <f>+C5+C6+C7+C8+C9+C16+C17+C18+C19+C20+C21+C22+C23+C24+C25+C26+C27+C28+C29</f>
        <v>5500</v>
      </c>
      <c r="D30" s="241">
        <f>+D5+D6+D7+D8+D9+D16+D17+D18+D19+D20+D21+D22+D23+D24+D25+D26+D27+D28+D29</f>
        <v>319</v>
      </c>
    </row>
    <row r="31" spans="1:4" ht="8.25" customHeight="1">
      <c r="A31" s="101"/>
      <c r="B31" s="632"/>
      <c r="C31" s="632"/>
      <c r="D31" s="632"/>
    </row>
  </sheetData>
  <sheetProtection sheet="1"/>
  <mergeCells count="2">
    <mergeCell ref="B31:D31"/>
    <mergeCell ref="B1:D1"/>
  </mergeCells>
  <phoneticPr fontId="30" type="noConversion"/>
  <printOptions horizontalCentered="1"/>
  <pageMargins left="0.78740157480314965" right="0.78740157480314965" top="1.06" bottom="0.98425196850393704" header="0.78740157480314965" footer="0.78740157480314965"/>
  <pageSetup paperSize="9" scale="95" orientation="portrait" horizontalDpi="300" verticalDpi="300" r:id="rId1"/>
  <headerFooter alignWithMargins="0">
    <oddHeader>&amp;R&amp;"Times New Roman CE,Dőlt"&amp;11 &amp;"Times New Roman CE,Félkövér dőlt"3. számú tájékoztató tábla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codeName="Munka2">
    <tabColor rgb="FF92D050"/>
  </sheetPr>
  <dimension ref="A1:I149"/>
  <sheetViews>
    <sheetView tabSelected="1" view="pageLayout" topLeftCell="B124" zoomScaleNormal="120" zoomScaleSheetLayoutView="100" workbookViewId="0">
      <selection activeCell="D122" sqref="D122"/>
    </sheetView>
  </sheetViews>
  <sheetFormatPr defaultRowHeight="15.75"/>
  <cols>
    <col min="1" max="1" width="9.5" style="427" customWidth="1"/>
    <col min="2" max="2" width="91.6640625" style="427" customWidth="1"/>
    <col min="3" max="3" width="21.6640625" style="428" customWidth="1"/>
    <col min="4" max="4" width="9" style="460" customWidth="1"/>
    <col min="5" max="16384" width="9.33203125" style="460"/>
  </cols>
  <sheetData>
    <row r="1" spans="1:3" ht="15.95" customHeight="1">
      <c r="A1" s="569" t="s">
        <v>17</v>
      </c>
      <c r="B1" s="569"/>
      <c r="C1" s="569"/>
    </row>
    <row r="2" spans="1:3" ht="15.95" customHeight="1" thickBot="1">
      <c r="A2" s="570" t="s">
        <v>163</v>
      </c>
      <c r="B2" s="570"/>
      <c r="C2" s="347" t="s">
        <v>246</v>
      </c>
    </row>
    <row r="3" spans="1:3" ht="38.1" customHeight="1" thickBot="1">
      <c r="A3" s="23" t="s">
        <v>76</v>
      </c>
      <c r="B3" s="24" t="s">
        <v>19</v>
      </c>
      <c r="C3" s="44" t="s">
        <v>275</v>
      </c>
    </row>
    <row r="4" spans="1:3" s="461" customFormat="1" ht="12" customHeight="1" thickBot="1">
      <c r="A4" s="455">
        <v>1</v>
      </c>
      <c r="B4" s="456">
        <v>2</v>
      </c>
      <c r="C4" s="457">
        <v>3</v>
      </c>
    </row>
    <row r="5" spans="1:3" s="462" customFormat="1" ht="12" customHeight="1" thickBot="1">
      <c r="A5" s="20" t="s">
        <v>20</v>
      </c>
      <c r="B5" s="21" t="s">
        <v>276</v>
      </c>
      <c r="C5" s="337">
        <f>+C6+C7+C8+C9+C10+C11</f>
        <v>181789</v>
      </c>
    </row>
    <row r="6" spans="1:3" s="462" customFormat="1" ht="12" customHeight="1">
      <c r="A6" s="15" t="s">
        <v>107</v>
      </c>
      <c r="B6" s="463" t="s">
        <v>277</v>
      </c>
      <c r="C6" s="340">
        <v>73546</v>
      </c>
    </row>
    <row r="7" spans="1:3" s="462" customFormat="1" ht="12" customHeight="1">
      <c r="A7" s="14" t="s">
        <v>108</v>
      </c>
      <c r="B7" s="464" t="s">
        <v>278</v>
      </c>
      <c r="C7" s="339">
        <v>22990</v>
      </c>
    </row>
    <row r="8" spans="1:3" s="462" customFormat="1" ht="12" customHeight="1">
      <c r="A8" s="14" t="s">
        <v>109</v>
      </c>
      <c r="B8" s="464" t="s">
        <v>279</v>
      </c>
      <c r="C8" s="339">
        <v>57708</v>
      </c>
    </row>
    <row r="9" spans="1:3" s="462" customFormat="1" ht="12" customHeight="1">
      <c r="A9" s="14" t="s">
        <v>110</v>
      </c>
      <c r="B9" s="464" t="s">
        <v>280</v>
      </c>
      <c r="C9" s="339">
        <v>2948</v>
      </c>
    </row>
    <row r="10" spans="1:3" s="462" customFormat="1" ht="12" customHeight="1">
      <c r="A10" s="14" t="s">
        <v>159</v>
      </c>
      <c r="B10" s="464" t="s">
        <v>281</v>
      </c>
      <c r="C10" s="339"/>
    </row>
    <row r="11" spans="1:3" s="462" customFormat="1" ht="12" customHeight="1" thickBot="1">
      <c r="A11" s="16" t="s">
        <v>111</v>
      </c>
      <c r="B11" s="465" t="s">
        <v>282</v>
      </c>
      <c r="C11" s="339">
        <v>24597</v>
      </c>
    </row>
    <row r="12" spans="1:3" s="462" customFormat="1" ht="12" customHeight="1" thickBot="1">
      <c r="A12" s="20" t="s">
        <v>21</v>
      </c>
      <c r="B12" s="332" t="s">
        <v>283</v>
      </c>
      <c r="C12" s="337">
        <f>+C13+C14+C15+C16+C17</f>
        <v>39561</v>
      </c>
    </row>
    <row r="13" spans="1:3" s="462" customFormat="1" ht="12" customHeight="1">
      <c r="A13" s="15" t="s">
        <v>113</v>
      </c>
      <c r="B13" s="463" t="s">
        <v>284</v>
      </c>
      <c r="C13" s="340"/>
    </row>
    <row r="14" spans="1:3" s="462" customFormat="1" ht="12" customHeight="1">
      <c r="A14" s="14" t="s">
        <v>114</v>
      </c>
      <c r="B14" s="464" t="s">
        <v>285</v>
      </c>
      <c r="C14" s="339"/>
    </row>
    <row r="15" spans="1:3" s="462" customFormat="1" ht="12" customHeight="1">
      <c r="A15" s="14" t="s">
        <v>115</v>
      </c>
      <c r="B15" s="464" t="s">
        <v>519</v>
      </c>
      <c r="C15" s="339"/>
    </row>
    <row r="16" spans="1:3" s="462" customFormat="1" ht="12" customHeight="1">
      <c r="A16" s="14" t="s">
        <v>116</v>
      </c>
      <c r="B16" s="464" t="s">
        <v>520</v>
      </c>
      <c r="C16" s="339"/>
    </row>
    <row r="17" spans="1:3" s="462" customFormat="1" ht="12" customHeight="1">
      <c r="A17" s="14" t="s">
        <v>117</v>
      </c>
      <c r="B17" s="464" t="s">
        <v>286</v>
      </c>
      <c r="C17" s="339">
        <v>39561</v>
      </c>
    </row>
    <row r="18" spans="1:3" s="462" customFormat="1" ht="12" customHeight="1" thickBot="1">
      <c r="A18" s="16" t="s">
        <v>126</v>
      </c>
      <c r="B18" s="465" t="s">
        <v>287</v>
      </c>
      <c r="C18" s="341">
        <v>10151</v>
      </c>
    </row>
    <row r="19" spans="1:3" s="462" customFormat="1" ht="12" customHeight="1" thickBot="1">
      <c r="A19" s="20" t="s">
        <v>22</v>
      </c>
      <c r="B19" s="21" t="s">
        <v>288</v>
      </c>
      <c r="C19" s="337">
        <f>+C20+C21+C22+C23+C24</f>
        <v>9126</v>
      </c>
    </row>
    <row r="20" spans="1:3" s="462" customFormat="1" ht="12" customHeight="1">
      <c r="A20" s="15" t="s">
        <v>96</v>
      </c>
      <c r="B20" s="463" t="s">
        <v>289</v>
      </c>
      <c r="C20" s="340"/>
    </row>
    <row r="21" spans="1:3" s="462" customFormat="1" ht="12" customHeight="1">
      <c r="A21" s="14" t="s">
        <v>97</v>
      </c>
      <c r="B21" s="464" t="s">
        <v>290</v>
      </c>
      <c r="C21" s="339"/>
    </row>
    <row r="22" spans="1:3" s="462" customFormat="1" ht="12" customHeight="1">
      <c r="A22" s="14" t="s">
        <v>98</v>
      </c>
      <c r="B22" s="464" t="s">
        <v>521</v>
      </c>
      <c r="C22" s="339"/>
    </row>
    <row r="23" spans="1:3" s="462" customFormat="1" ht="12" customHeight="1">
      <c r="A23" s="14" t="s">
        <v>99</v>
      </c>
      <c r="B23" s="464" t="s">
        <v>522</v>
      </c>
      <c r="C23" s="339"/>
    </row>
    <row r="24" spans="1:3" s="462" customFormat="1" ht="12" customHeight="1">
      <c r="A24" s="14" t="s">
        <v>182</v>
      </c>
      <c r="B24" s="464" t="s">
        <v>291</v>
      </c>
      <c r="C24" s="339">
        <v>9126</v>
      </c>
    </row>
    <row r="25" spans="1:3" s="462" customFormat="1" ht="12" customHeight="1" thickBot="1">
      <c r="A25" s="16" t="s">
        <v>183</v>
      </c>
      <c r="B25" s="465" t="s">
        <v>292</v>
      </c>
      <c r="C25" s="341"/>
    </row>
    <row r="26" spans="1:3" s="462" customFormat="1" ht="12" customHeight="1" thickBot="1">
      <c r="A26" s="20" t="s">
        <v>184</v>
      </c>
      <c r="B26" s="21" t="s">
        <v>293</v>
      </c>
      <c r="C26" s="343">
        <f>+C27+C30+C31+C32</f>
        <v>40650</v>
      </c>
    </row>
    <row r="27" spans="1:3" s="462" customFormat="1" ht="12" customHeight="1">
      <c r="A27" s="15" t="s">
        <v>294</v>
      </c>
      <c r="B27" s="463" t="s">
        <v>300</v>
      </c>
      <c r="C27" s="458">
        <f>+C28+C29</f>
        <v>34650</v>
      </c>
    </row>
    <row r="28" spans="1:3" s="462" customFormat="1" ht="12" customHeight="1">
      <c r="A28" s="14" t="s">
        <v>295</v>
      </c>
      <c r="B28" s="464" t="s">
        <v>301</v>
      </c>
      <c r="C28" s="339">
        <v>34650</v>
      </c>
    </row>
    <row r="29" spans="1:3" s="462" customFormat="1" ht="12" customHeight="1">
      <c r="A29" s="14" t="s">
        <v>296</v>
      </c>
      <c r="B29" s="464" t="s">
        <v>302</v>
      </c>
      <c r="C29" s="339"/>
    </row>
    <row r="30" spans="1:3" s="462" customFormat="1" ht="12" customHeight="1">
      <c r="A30" s="14" t="s">
        <v>297</v>
      </c>
      <c r="B30" s="464" t="s">
        <v>303</v>
      </c>
      <c r="C30" s="339">
        <v>5500</v>
      </c>
    </row>
    <row r="31" spans="1:3" s="462" customFormat="1" ht="12" customHeight="1">
      <c r="A31" s="14" t="s">
        <v>298</v>
      </c>
      <c r="B31" s="464" t="s">
        <v>304</v>
      </c>
      <c r="C31" s="339"/>
    </row>
    <row r="32" spans="1:3" s="462" customFormat="1" ht="12" customHeight="1" thickBot="1">
      <c r="A32" s="16" t="s">
        <v>299</v>
      </c>
      <c r="B32" s="465" t="s">
        <v>305</v>
      </c>
      <c r="C32" s="341">
        <v>500</v>
      </c>
    </row>
    <row r="33" spans="1:3" s="462" customFormat="1" ht="12" customHeight="1" thickBot="1">
      <c r="A33" s="20" t="s">
        <v>24</v>
      </c>
      <c r="B33" s="21" t="s">
        <v>306</v>
      </c>
      <c r="C33" s="337">
        <f>SUM(C34:C43)</f>
        <v>33832</v>
      </c>
    </row>
    <row r="34" spans="1:3" s="462" customFormat="1" ht="12" customHeight="1">
      <c r="A34" s="15" t="s">
        <v>100</v>
      </c>
      <c r="B34" s="463" t="s">
        <v>309</v>
      </c>
      <c r="C34" s="340">
        <v>750</v>
      </c>
    </row>
    <row r="35" spans="1:3" s="462" customFormat="1" ht="12" customHeight="1">
      <c r="A35" s="14" t="s">
        <v>101</v>
      </c>
      <c r="B35" s="464" t="s">
        <v>310</v>
      </c>
      <c r="C35" s="339">
        <v>406</v>
      </c>
    </row>
    <row r="36" spans="1:3" s="462" customFormat="1" ht="12" customHeight="1">
      <c r="A36" s="14" t="s">
        <v>102</v>
      </c>
      <c r="B36" s="464" t="s">
        <v>311</v>
      </c>
      <c r="C36" s="339"/>
    </row>
    <row r="37" spans="1:3" s="462" customFormat="1" ht="12" customHeight="1">
      <c r="A37" s="14" t="s">
        <v>186</v>
      </c>
      <c r="B37" s="464" t="s">
        <v>312</v>
      </c>
      <c r="C37" s="339">
        <v>3800</v>
      </c>
    </row>
    <row r="38" spans="1:3" s="462" customFormat="1" ht="12" customHeight="1">
      <c r="A38" s="14" t="s">
        <v>187</v>
      </c>
      <c r="B38" s="464" t="s">
        <v>313</v>
      </c>
      <c r="C38" s="339">
        <v>22492</v>
      </c>
    </row>
    <row r="39" spans="1:3" s="462" customFormat="1" ht="12" customHeight="1">
      <c r="A39" s="14" t="s">
        <v>188</v>
      </c>
      <c r="B39" s="464" t="s">
        <v>314</v>
      </c>
      <c r="C39" s="339">
        <v>6384</v>
      </c>
    </row>
    <row r="40" spans="1:3" s="462" customFormat="1" ht="12" customHeight="1">
      <c r="A40" s="14" t="s">
        <v>189</v>
      </c>
      <c r="B40" s="464" t="s">
        <v>315</v>
      </c>
      <c r="C40" s="339"/>
    </row>
    <row r="41" spans="1:3" s="462" customFormat="1" ht="12" customHeight="1">
      <c r="A41" s="14" t="s">
        <v>190</v>
      </c>
      <c r="B41" s="464" t="s">
        <v>316</v>
      </c>
      <c r="C41" s="339"/>
    </row>
    <row r="42" spans="1:3" s="462" customFormat="1" ht="12" customHeight="1">
      <c r="A42" s="14" t="s">
        <v>307</v>
      </c>
      <c r="B42" s="464" t="s">
        <v>317</v>
      </c>
      <c r="C42" s="342"/>
    </row>
    <row r="43" spans="1:3" s="462" customFormat="1" ht="12" customHeight="1" thickBot="1">
      <c r="A43" s="16" t="s">
        <v>308</v>
      </c>
      <c r="B43" s="465" t="s">
        <v>318</v>
      </c>
      <c r="C43" s="450"/>
    </row>
    <row r="44" spans="1:3" s="462" customFormat="1" ht="12" customHeight="1" thickBot="1">
      <c r="A44" s="20" t="s">
        <v>25</v>
      </c>
      <c r="B44" s="21" t="s">
        <v>319</v>
      </c>
      <c r="C44" s="337">
        <f>SUM(C45:C49)</f>
        <v>2055</v>
      </c>
    </row>
    <row r="45" spans="1:3" s="462" customFormat="1" ht="12" customHeight="1">
      <c r="A45" s="15" t="s">
        <v>103</v>
      </c>
      <c r="B45" s="463" t="s">
        <v>323</v>
      </c>
      <c r="C45" s="510"/>
    </row>
    <row r="46" spans="1:3" s="462" customFormat="1" ht="12" customHeight="1">
      <c r="A46" s="14" t="s">
        <v>104</v>
      </c>
      <c r="B46" s="464" t="s">
        <v>324</v>
      </c>
      <c r="C46" s="342"/>
    </row>
    <row r="47" spans="1:3" s="462" customFormat="1" ht="12" customHeight="1">
      <c r="A47" s="14" t="s">
        <v>320</v>
      </c>
      <c r="B47" s="464" t="s">
        <v>325</v>
      </c>
      <c r="C47" s="342">
        <v>2055</v>
      </c>
    </row>
    <row r="48" spans="1:3" s="462" customFormat="1" ht="12" customHeight="1">
      <c r="A48" s="14" t="s">
        <v>321</v>
      </c>
      <c r="B48" s="464" t="s">
        <v>326</v>
      </c>
      <c r="C48" s="342"/>
    </row>
    <row r="49" spans="1:3" s="462" customFormat="1" ht="12" customHeight="1" thickBot="1">
      <c r="A49" s="16" t="s">
        <v>322</v>
      </c>
      <c r="B49" s="465" t="s">
        <v>327</v>
      </c>
      <c r="C49" s="450"/>
    </row>
    <row r="50" spans="1:3" s="462" customFormat="1" ht="12" customHeight="1" thickBot="1">
      <c r="A50" s="20" t="s">
        <v>191</v>
      </c>
      <c r="B50" s="21" t="s">
        <v>328</v>
      </c>
      <c r="C50" s="337">
        <f>SUM(C51:C53)</f>
        <v>0</v>
      </c>
    </row>
    <row r="51" spans="1:3" s="462" customFormat="1" ht="12" customHeight="1">
      <c r="A51" s="15" t="s">
        <v>105</v>
      </c>
      <c r="B51" s="463" t="s">
        <v>329</v>
      </c>
      <c r="C51" s="340"/>
    </row>
    <row r="52" spans="1:3" s="462" customFormat="1" ht="12" customHeight="1">
      <c r="A52" s="14" t="s">
        <v>106</v>
      </c>
      <c r="B52" s="464" t="s">
        <v>523</v>
      </c>
      <c r="C52" s="339"/>
    </row>
    <row r="53" spans="1:3" s="462" customFormat="1" ht="12" customHeight="1">
      <c r="A53" s="14" t="s">
        <v>332</v>
      </c>
      <c r="B53" s="464" t="s">
        <v>330</v>
      </c>
      <c r="C53" s="339"/>
    </row>
    <row r="54" spans="1:3" s="462" customFormat="1" ht="12" customHeight="1" thickBot="1">
      <c r="A54" s="16" t="s">
        <v>333</v>
      </c>
      <c r="B54" s="465" t="s">
        <v>331</v>
      </c>
      <c r="C54" s="341"/>
    </row>
    <row r="55" spans="1:3" s="462" customFormat="1" ht="12" customHeight="1" thickBot="1">
      <c r="A55" s="20" t="s">
        <v>27</v>
      </c>
      <c r="B55" s="332" t="s">
        <v>334</v>
      </c>
      <c r="C55" s="337">
        <f>SUM(C56:C58)</f>
        <v>0</v>
      </c>
    </row>
    <row r="56" spans="1:3" s="462" customFormat="1" ht="12" customHeight="1">
      <c r="A56" s="15" t="s">
        <v>192</v>
      </c>
      <c r="B56" s="463" t="s">
        <v>336</v>
      </c>
      <c r="C56" s="342"/>
    </row>
    <row r="57" spans="1:3" s="462" customFormat="1" ht="12" customHeight="1">
      <c r="A57" s="14" t="s">
        <v>193</v>
      </c>
      <c r="B57" s="464" t="s">
        <v>524</v>
      </c>
      <c r="C57" s="342"/>
    </row>
    <row r="58" spans="1:3" s="462" customFormat="1" ht="12" customHeight="1">
      <c r="A58" s="14" t="s">
        <v>247</v>
      </c>
      <c r="B58" s="464" t="s">
        <v>337</v>
      </c>
      <c r="C58" s="342"/>
    </row>
    <row r="59" spans="1:3" s="462" customFormat="1" ht="12" customHeight="1" thickBot="1">
      <c r="A59" s="16" t="s">
        <v>335</v>
      </c>
      <c r="B59" s="465" t="s">
        <v>338</v>
      </c>
      <c r="C59" s="342"/>
    </row>
    <row r="60" spans="1:3" s="462" customFormat="1" ht="12" customHeight="1" thickBot="1">
      <c r="A60" s="20" t="s">
        <v>28</v>
      </c>
      <c r="B60" s="21" t="s">
        <v>339</v>
      </c>
      <c r="C60" s="343">
        <f>+C5+C12+C19+C26+C33+C44+C50+C55</f>
        <v>307013</v>
      </c>
    </row>
    <row r="61" spans="1:3" s="462" customFormat="1" ht="12" customHeight="1" thickBot="1">
      <c r="A61" s="466" t="s">
        <v>340</v>
      </c>
      <c r="B61" s="332" t="s">
        <v>341</v>
      </c>
      <c r="C61" s="337">
        <f>SUM(C62:C64)</f>
        <v>0</v>
      </c>
    </row>
    <row r="62" spans="1:3" s="462" customFormat="1" ht="12" customHeight="1">
      <c r="A62" s="15" t="s">
        <v>374</v>
      </c>
      <c r="B62" s="463" t="s">
        <v>342</v>
      </c>
      <c r="C62" s="342"/>
    </row>
    <row r="63" spans="1:3" s="462" customFormat="1" ht="12" customHeight="1">
      <c r="A63" s="14" t="s">
        <v>383</v>
      </c>
      <c r="B63" s="464" t="s">
        <v>343</v>
      </c>
      <c r="C63" s="342"/>
    </row>
    <row r="64" spans="1:3" s="462" customFormat="1" ht="12" customHeight="1" thickBot="1">
      <c r="A64" s="16" t="s">
        <v>384</v>
      </c>
      <c r="B64" s="467" t="s">
        <v>344</v>
      </c>
      <c r="C64" s="342"/>
    </row>
    <row r="65" spans="1:3" s="462" customFormat="1" ht="12" customHeight="1" thickBot="1">
      <c r="A65" s="466" t="s">
        <v>345</v>
      </c>
      <c r="B65" s="332" t="s">
        <v>346</v>
      </c>
      <c r="C65" s="337">
        <f>SUM(C66:C69)</f>
        <v>0</v>
      </c>
    </row>
    <row r="66" spans="1:3" s="462" customFormat="1" ht="12" customHeight="1">
      <c r="A66" s="15" t="s">
        <v>160</v>
      </c>
      <c r="B66" s="463" t="s">
        <v>347</v>
      </c>
      <c r="C66" s="342"/>
    </row>
    <row r="67" spans="1:3" s="462" customFormat="1" ht="12" customHeight="1">
      <c r="A67" s="14" t="s">
        <v>161</v>
      </c>
      <c r="B67" s="464" t="s">
        <v>348</v>
      </c>
      <c r="C67" s="342"/>
    </row>
    <row r="68" spans="1:3" s="462" customFormat="1" ht="12" customHeight="1">
      <c r="A68" s="14" t="s">
        <v>375</v>
      </c>
      <c r="B68" s="464" t="s">
        <v>349</v>
      </c>
      <c r="C68" s="342"/>
    </row>
    <row r="69" spans="1:3" s="462" customFormat="1" ht="12" customHeight="1" thickBot="1">
      <c r="A69" s="16" t="s">
        <v>376</v>
      </c>
      <c r="B69" s="465" t="s">
        <v>350</v>
      </c>
      <c r="C69" s="342"/>
    </row>
    <row r="70" spans="1:3" s="462" customFormat="1" ht="12" customHeight="1" thickBot="1">
      <c r="A70" s="466" t="s">
        <v>351</v>
      </c>
      <c r="B70" s="332" t="s">
        <v>352</v>
      </c>
      <c r="C70" s="337">
        <f>SUM(C71:C72)</f>
        <v>29077</v>
      </c>
    </row>
    <row r="71" spans="1:3" s="462" customFormat="1" ht="12" customHeight="1">
      <c r="A71" s="15" t="s">
        <v>377</v>
      </c>
      <c r="B71" s="463" t="s">
        <v>353</v>
      </c>
      <c r="C71" s="342">
        <v>29077</v>
      </c>
    </row>
    <row r="72" spans="1:3" s="462" customFormat="1" ht="12" customHeight="1" thickBot="1">
      <c r="A72" s="16" t="s">
        <v>378</v>
      </c>
      <c r="B72" s="465" t="s">
        <v>354</v>
      </c>
      <c r="C72" s="342"/>
    </row>
    <row r="73" spans="1:3" s="462" customFormat="1" ht="12" customHeight="1" thickBot="1">
      <c r="A73" s="466" t="s">
        <v>355</v>
      </c>
      <c r="B73" s="332" t="s">
        <v>356</v>
      </c>
      <c r="C73" s="337">
        <f>SUM(C74:C76)</f>
        <v>0</v>
      </c>
    </row>
    <row r="74" spans="1:3" s="462" customFormat="1" ht="12" customHeight="1">
      <c r="A74" s="15" t="s">
        <v>379</v>
      </c>
      <c r="B74" s="463" t="s">
        <v>357</v>
      </c>
      <c r="C74" s="342"/>
    </row>
    <row r="75" spans="1:3" s="462" customFormat="1" ht="12" customHeight="1">
      <c r="A75" s="14" t="s">
        <v>380</v>
      </c>
      <c r="B75" s="464" t="s">
        <v>358</v>
      </c>
      <c r="C75" s="342"/>
    </row>
    <row r="76" spans="1:3" s="462" customFormat="1" ht="12" customHeight="1" thickBot="1">
      <c r="A76" s="16" t="s">
        <v>381</v>
      </c>
      <c r="B76" s="465" t="s">
        <v>359</v>
      </c>
      <c r="C76" s="342"/>
    </row>
    <row r="77" spans="1:3" s="462" customFormat="1" ht="12" customHeight="1" thickBot="1">
      <c r="A77" s="466" t="s">
        <v>360</v>
      </c>
      <c r="B77" s="332" t="s">
        <v>382</v>
      </c>
      <c r="C77" s="337">
        <f>SUM(C78:C81)</f>
        <v>0</v>
      </c>
    </row>
    <row r="78" spans="1:3" s="462" customFormat="1" ht="12" customHeight="1">
      <c r="A78" s="468" t="s">
        <v>361</v>
      </c>
      <c r="B78" s="463" t="s">
        <v>362</v>
      </c>
      <c r="C78" s="342"/>
    </row>
    <row r="79" spans="1:3" s="462" customFormat="1" ht="12" customHeight="1">
      <c r="A79" s="469" t="s">
        <v>363</v>
      </c>
      <c r="B79" s="464" t="s">
        <v>364</v>
      </c>
      <c r="C79" s="342"/>
    </row>
    <row r="80" spans="1:3" s="462" customFormat="1" ht="12" customHeight="1">
      <c r="A80" s="469" t="s">
        <v>365</v>
      </c>
      <c r="B80" s="464" t="s">
        <v>366</v>
      </c>
      <c r="C80" s="342"/>
    </row>
    <row r="81" spans="1:3" s="462" customFormat="1" ht="12" customHeight="1" thickBot="1">
      <c r="A81" s="470" t="s">
        <v>367</v>
      </c>
      <c r="B81" s="465" t="s">
        <v>368</v>
      </c>
      <c r="C81" s="342"/>
    </row>
    <row r="82" spans="1:3" s="462" customFormat="1" ht="13.5" customHeight="1" thickBot="1">
      <c r="A82" s="466" t="s">
        <v>369</v>
      </c>
      <c r="B82" s="332" t="s">
        <v>370</v>
      </c>
      <c r="C82" s="511"/>
    </row>
    <row r="83" spans="1:3" s="462" customFormat="1" ht="15.75" customHeight="1" thickBot="1">
      <c r="A83" s="466" t="s">
        <v>371</v>
      </c>
      <c r="B83" s="471" t="s">
        <v>372</v>
      </c>
      <c r="C83" s="343">
        <f>+C61+C65+C70+C73+C77+C82</f>
        <v>29077</v>
      </c>
    </row>
    <row r="84" spans="1:3" s="462" customFormat="1" ht="16.5" customHeight="1" thickBot="1">
      <c r="A84" s="472" t="s">
        <v>385</v>
      </c>
      <c r="B84" s="473" t="s">
        <v>373</v>
      </c>
      <c r="C84" s="343">
        <f>+C60+C83</f>
        <v>336090</v>
      </c>
    </row>
    <row r="85" spans="1:3" s="462" customFormat="1" ht="83.25" customHeight="1">
      <c r="A85" s="5"/>
      <c r="B85" s="6"/>
      <c r="C85" s="344"/>
    </row>
    <row r="86" spans="1:3" ht="16.5" customHeight="1">
      <c r="A86" s="569" t="s">
        <v>49</v>
      </c>
      <c r="B86" s="569"/>
      <c r="C86" s="569"/>
    </row>
    <row r="87" spans="1:3" s="474" customFormat="1" ht="16.5" customHeight="1" thickBot="1">
      <c r="A87" s="571" t="s">
        <v>164</v>
      </c>
      <c r="B87" s="571"/>
      <c r="C87" s="164" t="s">
        <v>246</v>
      </c>
    </row>
    <row r="88" spans="1:3" ht="38.1" customHeight="1" thickBot="1">
      <c r="A88" s="23" t="s">
        <v>76</v>
      </c>
      <c r="B88" s="24" t="s">
        <v>50</v>
      </c>
      <c r="C88" s="44" t="s">
        <v>275</v>
      </c>
    </row>
    <row r="89" spans="1:3" s="461" customFormat="1" ht="12" customHeight="1" thickBot="1">
      <c r="A89" s="37">
        <v>1</v>
      </c>
      <c r="B89" s="38">
        <v>2</v>
      </c>
      <c r="C89" s="39">
        <v>3</v>
      </c>
    </row>
    <row r="90" spans="1:3" ht="12" customHeight="1" thickBot="1">
      <c r="A90" s="22" t="s">
        <v>20</v>
      </c>
      <c r="B90" s="31" t="s">
        <v>388</v>
      </c>
      <c r="C90" s="336">
        <f>SUM(C91:C95)</f>
        <v>302154</v>
      </c>
    </row>
    <row r="91" spans="1:3" ht="12" customHeight="1">
      <c r="A91" s="17" t="s">
        <v>107</v>
      </c>
      <c r="B91" s="10" t="s">
        <v>51</v>
      </c>
      <c r="C91" s="338">
        <v>102666</v>
      </c>
    </row>
    <row r="92" spans="1:3" ht="12" customHeight="1">
      <c r="A92" s="14" t="s">
        <v>108</v>
      </c>
      <c r="B92" s="8" t="s">
        <v>194</v>
      </c>
      <c r="C92" s="339">
        <v>25515</v>
      </c>
    </row>
    <row r="93" spans="1:3" ht="12" customHeight="1">
      <c r="A93" s="14" t="s">
        <v>109</v>
      </c>
      <c r="B93" s="8" t="s">
        <v>150</v>
      </c>
      <c r="C93" s="341">
        <v>103433</v>
      </c>
    </row>
    <row r="94" spans="1:3" ht="12" customHeight="1">
      <c r="A94" s="14" t="s">
        <v>110</v>
      </c>
      <c r="B94" s="11" t="s">
        <v>195</v>
      </c>
      <c r="C94" s="341">
        <v>57256</v>
      </c>
    </row>
    <row r="95" spans="1:3" ht="12" customHeight="1">
      <c r="A95" s="14" t="s">
        <v>121</v>
      </c>
      <c r="B95" s="19" t="s">
        <v>196</v>
      </c>
      <c r="C95" s="341">
        <v>13284</v>
      </c>
    </row>
    <row r="96" spans="1:3" ht="12" customHeight="1">
      <c r="A96" s="14" t="s">
        <v>111</v>
      </c>
      <c r="B96" s="8" t="s">
        <v>389</v>
      </c>
      <c r="C96" s="341"/>
    </row>
    <row r="97" spans="1:3" ht="12" customHeight="1">
      <c r="A97" s="14" t="s">
        <v>112</v>
      </c>
      <c r="B97" s="167" t="s">
        <v>550</v>
      </c>
      <c r="C97" s="341"/>
    </row>
    <row r="98" spans="1:3" ht="12" customHeight="1">
      <c r="A98" s="14" t="s">
        <v>122</v>
      </c>
      <c r="B98" s="168" t="s">
        <v>391</v>
      </c>
      <c r="C98" s="341"/>
    </row>
    <row r="99" spans="1:3" ht="12" customHeight="1">
      <c r="A99" s="14" t="s">
        <v>123</v>
      </c>
      <c r="B99" s="168" t="s">
        <v>392</v>
      </c>
      <c r="C99" s="341"/>
    </row>
    <row r="100" spans="1:3" ht="12" customHeight="1">
      <c r="A100" s="14" t="s">
        <v>124</v>
      </c>
      <c r="B100" s="167" t="s">
        <v>393</v>
      </c>
      <c r="C100" s="341">
        <v>700</v>
      </c>
    </row>
    <row r="101" spans="1:3" ht="12" customHeight="1">
      <c r="A101" s="14" t="s">
        <v>125</v>
      </c>
      <c r="B101" s="167" t="s">
        <v>394</v>
      </c>
      <c r="C101" s="341"/>
    </row>
    <row r="102" spans="1:3" ht="12" customHeight="1">
      <c r="A102" s="14" t="s">
        <v>127</v>
      </c>
      <c r="B102" s="168" t="s">
        <v>395</v>
      </c>
      <c r="C102" s="341"/>
    </row>
    <row r="103" spans="1:3" ht="12" customHeight="1">
      <c r="A103" s="13" t="s">
        <v>197</v>
      </c>
      <c r="B103" s="169" t="s">
        <v>396</v>
      </c>
      <c r="C103" s="341"/>
    </row>
    <row r="104" spans="1:3" ht="12" customHeight="1">
      <c r="A104" s="14" t="s">
        <v>386</v>
      </c>
      <c r="B104" s="169" t="s">
        <v>397</v>
      </c>
      <c r="C104" s="341"/>
    </row>
    <row r="105" spans="1:3" ht="12" customHeight="1" thickBot="1">
      <c r="A105" s="18" t="s">
        <v>387</v>
      </c>
      <c r="B105" s="170" t="s">
        <v>398</v>
      </c>
      <c r="C105" s="345">
        <v>12584</v>
      </c>
    </row>
    <row r="106" spans="1:3" ht="12" customHeight="1" thickBot="1">
      <c r="A106" s="20" t="s">
        <v>21</v>
      </c>
      <c r="B106" s="30" t="s">
        <v>399</v>
      </c>
      <c r="C106" s="337">
        <f>+C107+C109+C111</f>
        <v>24636</v>
      </c>
    </row>
    <row r="107" spans="1:3" ht="12" customHeight="1">
      <c r="A107" s="15" t="s">
        <v>113</v>
      </c>
      <c r="B107" s="8" t="s">
        <v>245</v>
      </c>
      <c r="C107" s="340">
        <v>13606</v>
      </c>
    </row>
    <row r="108" spans="1:3" ht="12" customHeight="1">
      <c r="A108" s="15" t="s">
        <v>114</v>
      </c>
      <c r="B108" s="12" t="s">
        <v>403</v>
      </c>
      <c r="C108" s="340"/>
    </row>
    <row r="109" spans="1:3" ht="12" customHeight="1">
      <c r="A109" s="15" t="s">
        <v>115</v>
      </c>
      <c r="B109" s="12" t="s">
        <v>198</v>
      </c>
      <c r="C109" s="339">
        <v>11030</v>
      </c>
    </row>
    <row r="110" spans="1:3" ht="12" customHeight="1">
      <c r="A110" s="15" t="s">
        <v>116</v>
      </c>
      <c r="B110" s="12" t="s">
        <v>404</v>
      </c>
      <c r="C110" s="305"/>
    </row>
    <row r="111" spans="1:3" ht="12" customHeight="1">
      <c r="A111" s="15" t="s">
        <v>117</v>
      </c>
      <c r="B111" s="334" t="s">
        <v>248</v>
      </c>
      <c r="C111" s="305"/>
    </row>
    <row r="112" spans="1:3" ht="12" customHeight="1">
      <c r="A112" s="15" t="s">
        <v>126</v>
      </c>
      <c r="B112" s="333" t="s">
        <v>525</v>
      </c>
      <c r="C112" s="305"/>
    </row>
    <row r="113" spans="1:3" ht="12" customHeight="1">
      <c r="A113" s="15" t="s">
        <v>128</v>
      </c>
      <c r="B113" s="459" t="s">
        <v>409</v>
      </c>
      <c r="C113" s="305"/>
    </row>
    <row r="114" spans="1:3">
      <c r="A114" s="15" t="s">
        <v>199</v>
      </c>
      <c r="B114" s="168" t="s">
        <v>392</v>
      </c>
      <c r="C114" s="305"/>
    </row>
    <row r="115" spans="1:3" ht="12" customHeight="1">
      <c r="A115" s="15" t="s">
        <v>200</v>
      </c>
      <c r="B115" s="168" t="s">
        <v>408</v>
      </c>
      <c r="C115" s="305"/>
    </row>
    <row r="116" spans="1:3" ht="12" customHeight="1">
      <c r="A116" s="15" t="s">
        <v>201</v>
      </c>
      <c r="B116" s="168" t="s">
        <v>407</v>
      </c>
      <c r="C116" s="305"/>
    </row>
    <row r="117" spans="1:3" ht="12" customHeight="1">
      <c r="A117" s="15" t="s">
        <v>400</v>
      </c>
      <c r="B117" s="168" t="s">
        <v>395</v>
      </c>
      <c r="C117" s="305"/>
    </row>
    <row r="118" spans="1:3" ht="12" customHeight="1">
      <c r="A118" s="15" t="s">
        <v>401</v>
      </c>
      <c r="B118" s="168" t="s">
        <v>406</v>
      </c>
      <c r="C118" s="305"/>
    </row>
    <row r="119" spans="1:3" ht="16.5" thickBot="1">
      <c r="A119" s="13" t="s">
        <v>402</v>
      </c>
      <c r="B119" s="168" t="s">
        <v>405</v>
      </c>
      <c r="C119" s="307"/>
    </row>
    <row r="120" spans="1:3" ht="12" customHeight="1" thickBot="1">
      <c r="A120" s="20" t="s">
        <v>22</v>
      </c>
      <c r="B120" s="148" t="s">
        <v>410</v>
      </c>
      <c r="C120" s="337">
        <f>+C121+C122</f>
        <v>9300</v>
      </c>
    </row>
    <row r="121" spans="1:3" ht="12" customHeight="1">
      <c r="A121" s="15" t="s">
        <v>96</v>
      </c>
      <c r="B121" s="9" t="s">
        <v>63</v>
      </c>
      <c r="C121" s="340">
        <v>7300</v>
      </c>
    </row>
    <row r="122" spans="1:3" ht="12" customHeight="1" thickBot="1">
      <c r="A122" s="16" t="s">
        <v>97</v>
      </c>
      <c r="B122" s="12" t="s">
        <v>64</v>
      </c>
      <c r="C122" s="341">
        <v>2000</v>
      </c>
    </row>
    <row r="123" spans="1:3" ht="12" customHeight="1" thickBot="1">
      <c r="A123" s="20" t="s">
        <v>23</v>
      </c>
      <c r="B123" s="148" t="s">
        <v>411</v>
      </c>
      <c r="C123" s="337">
        <f>+C90+C106+C120</f>
        <v>336090</v>
      </c>
    </row>
    <row r="124" spans="1:3" ht="12" customHeight="1" thickBot="1">
      <c r="A124" s="20" t="s">
        <v>24</v>
      </c>
      <c r="B124" s="148" t="s">
        <v>412</v>
      </c>
      <c r="C124" s="337">
        <f>+C125+C126+C127</f>
        <v>0</v>
      </c>
    </row>
    <row r="125" spans="1:3" ht="12" customHeight="1">
      <c r="A125" s="15" t="s">
        <v>100</v>
      </c>
      <c r="B125" s="9" t="s">
        <v>413</v>
      </c>
      <c r="C125" s="305"/>
    </row>
    <row r="126" spans="1:3" ht="12" customHeight="1">
      <c r="A126" s="15" t="s">
        <v>101</v>
      </c>
      <c r="B126" s="9" t="s">
        <v>414</v>
      </c>
      <c r="C126" s="305"/>
    </row>
    <row r="127" spans="1:3" ht="12" customHeight="1" thickBot="1">
      <c r="A127" s="13" t="s">
        <v>102</v>
      </c>
      <c r="B127" s="7" t="s">
        <v>415</v>
      </c>
      <c r="C127" s="305"/>
    </row>
    <row r="128" spans="1:3" ht="12" customHeight="1" thickBot="1">
      <c r="A128" s="20" t="s">
        <v>25</v>
      </c>
      <c r="B128" s="148" t="s">
        <v>482</v>
      </c>
      <c r="C128" s="337">
        <f>+C129+C130+C131+C132</f>
        <v>0</v>
      </c>
    </row>
    <row r="129" spans="1:9" ht="12" customHeight="1">
      <c r="A129" s="15" t="s">
        <v>103</v>
      </c>
      <c r="B129" s="9" t="s">
        <v>416</v>
      </c>
      <c r="C129" s="305"/>
    </row>
    <row r="130" spans="1:9" ht="12" customHeight="1">
      <c r="A130" s="15" t="s">
        <v>104</v>
      </c>
      <c r="B130" s="9" t="s">
        <v>417</v>
      </c>
      <c r="C130" s="305"/>
    </row>
    <row r="131" spans="1:9" ht="12" customHeight="1">
      <c r="A131" s="15" t="s">
        <v>320</v>
      </c>
      <c r="B131" s="9" t="s">
        <v>418</v>
      </c>
      <c r="C131" s="305"/>
    </row>
    <row r="132" spans="1:9" ht="12" customHeight="1" thickBot="1">
      <c r="A132" s="13" t="s">
        <v>321</v>
      </c>
      <c r="B132" s="7" t="s">
        <v>419</v>
      </c>
      <c r="C132" s="305"/>
    </row>
    <row r="133" spans="1:9" ht="12" customHeight="1" thickBot="1">
      <c r="A133" s="20" t="s">
        <v>26</v>
      </c>
      <c r="B133" s="148" t="s">
        <v>420</v>
      </c>
      <c r="C133" s="343">
        <f>+C134+C135+C136+C137</f>
        <v>0</v>
      </c>
    </row>
    <row r="134" spans="1:9" ht="12" customHeight="1">
      <c r="A134" s="15" t="s">
        <v>105</v>
      </c>
      <c r="B134" s="9" t="s">
        <v>421</v>
      </c>
      <c r="C134" s="305"/>
    </row>
    <row r="135" spans="1:9" ht="12" customHeight="1">
      <c r="A135" s="15" t="s">
        <v>106</v>
      </c>
      <c r="B135" s="9" t="s">
        <v>431</v>
      </c>
      <c r="C135" s="305"/>
    </row>
    <row r="136" spans="1:9" ht="12" customHeight="1">
      <c r="A136" s="15" t="s">
        <v>332</v>
      </c>
      <c r="B136" s="9" t="s">
        <v>422</v>
      </c>
      <c r="C136" s="305"/>
    </row>
    <row r="137" spans="1:9" ht="12" customHeight="1" thickBot="1">
      <c r="A137" s="13" t="s">
        <v>333</v>
      </c>
      <c r="B137" s="7" t="s">
        <v>423</v>
      </c>
      <c r="C137" s="305"/>
    </row>
    <row r="138" spans="1:9" ht="12" customHeight="1" thickBot="1">
      <c r="A138" s="20" t="s">
        <v>27</v>
      </c>
      <c r="B138" s="148" t="s">
        <v>424</v>
      </c>
      <c r="C138" s="346">
        <f>+C139+C140+C141+C142</f>
        <v>0</v>
      </c>
    </row>
    <row r="139" spans="1:9" ht="12" customHeight="1">
      <c r="A139" s="15" t="s">
        <v>192</v>
      </c>
      <c r="B139" s="9" t="s">
        <v>425</v>
      </c>
      <c r="C139" s="305"/>
    </row>
    <row r="140" spans="1:9" ht="12" customHeight="1">
      <c r="A140" s="15" t="s">
        <v>193</v>
      </c>
      <c r="B140" s="9" t="s">
        <v>426</v>
      </c>
      <c r="C140" s="305"/>
    </row>
    <row r="141" spans="1:9" ht="12" customHeight="1">
      <c r="A141" s="15" t="s">
        <v>247</v>
      </c>
      <c r="B141" s="9" t="s">
        <v>427</v>
      </c>
      <c r="C141" s="305"/>
    </row>
    <row r="142" spans="1:9" ht="12" customHeight="1" thickBot="1">
      <c r="A142" s="15" t="s">
        <v>335</v>
      </c>
      <c r="B142" s="9" t="s">
        <v>428</v>
      </c>
      <c r="C142" s="305"/>
    </row>
    <row r="143" spans="1:9" ht="15" customHeight="1" thickBot="1">
      <c r="A143" s="20" t="s">
        <v>28</v>
      </c>
      <c r="B143" s="148" t="s">
        <v>429</v>
      </c>
      <c r="C143" s="475">
        <f>+C124+C128+C133+C138</f>
        <v>0</v>
      </c>
      <c r="F143" s="476"/>
      <c r="G143" s="477"/>
      <c r="H143" s="477"/>
      <c r="I143" s="477"/>
    </row>
    <row r="144" spans="1:9" s="462" customFormat="1" ht="12.95" customHeight="1" thickBot="1">
      <c r="A144" s="335" t="s">
        <v>29</v>
      </c>
      <c r="B144" s="426" t="s">
        <v>430</v>
      </c>
      <c r="C144" s="475">
        <f>+C123+C143</f>
        <v>336090</v>
      </c>
    </row>
    <row r="145" spans="1:4" ht="7.5" customHeight="1"/>
    <row r="146" spans="1:4">
      <c r="A146" s="572" t="s">
        <v>432</v>
      </c>
      <c r="B146" s="572"/>
      <c r="C146" s="572"/>
    </row>
    <row r="147" spans="1:4" ht="15" customHeight="1" thickBot="1">
      <c r="A147" s="570" t="s">
        <v>165</v>
      </c>
      <c r="B147" s="570"/>
      <c r="C147" s="347" t="s">
        <v>246</v>
      </c>
    </row>
    <row r="148" spans="1:4" ht="13.5" customHeight="1" thickBot="1">
      <c r="A148" s="20">
        <v>1</v>
      </c>
      <c r="B148" s="30" t="s">
        <v>433</v>
      </c>
      <c r="C148" s="337">
        <f>+C60-C123</f>
        <v>-29077</v>
      </c>
      <c r="D148" s="478"/>
    </row>
    <row r="149" spans="1:4" ht="27.75" customHeight="1" thickBot="1">
      <c r="A149" s="20" t="s">
        <v>21</v>
      </c>
      <c r="B149" s="30" t="s">
        <v>434</v>
      </c>
      <c r="C149" s="337">
        <f>+C83-C143</f>
        <v>29077</v>
      </c>
    </row>
  </sheetData>
  <mergeCells count="6">
    <mergeCell ref="A1:C1"/>
    <mergeCell ref="A2:B2"/>
    <mergeCell ref="A87:B87"/>
    <mergeCell ref="A146:C146"/>
    <mergeCell ref="A147:B147"/>
    <mergeCell ref="A86:C86"/>
  </mergeCells>
  <phoneticPr fontId="0" type="noConversion"/>
  <printOptions horizontalCentered="1"/>
  <pageMargins left="0.78740157480314965" right="0.78740157480314965" top="1.4566929133858268" bottom="0.86614173228346458" header="0.78740157480314965" footer="0.59055118110236227"/>
  <pageSetup paperSize="9" scale="71" fitToHeight="2" orientation="portrait" r:id="rId1"/>
  <headerFooter alignWithMargins="0">
    <oddHeader>&amp;C&amp;"Times New Roman CE,Félkövér"&amp;12
Berzence Nagyközségi Önkormányzat
2014. ÉVI KÖLTSÉGVETÉSÉNEK ÖSSZEVONT MÉRLEGE&amp;10
&amp;R&amp;"Times New Roman CE,Félkövér dőlt"&amp;11 1.1. melléklet a ........./2014. (.......) önkormányzati rendelethez</oddHeader>
  </headerFooter>
  <rowBreaks count="1" manualBreakCount="1">
    <brk id="85" max="2" man="1"/>
  </rowBreaks>
</worksheet>
</file>

<file path=xl/worksheets/sheet20.xml><?xml version="1.0" encoding="utf-8"?>
<worksheet xmlns="http://schemas.openxmlformats.org/spreadsheetml/2006/main" xmlns:r="http://schemas.openxmlformats.org/officeDocument/2006/relationships">
  <sheetPr codeName="Munka25">
    <tabColor rgb="FF92D050"/>
  </sheetPr>
  <dimension ref="A1:O81"/>
  <sheetViews>
    <sheetView topLeftCell="A4" workbookViewId="0">
      <selection activeCell="I13" sqref="I13"/>
    </sheetView>
  </sheetViews>
  <sheetFormatPr defaultRowHeight="15.75"/>
  <cols>
    <col min="1" max="1" width="4.83203125" style="120" customWidth="1"/>
    <col min="2" max="2" width="31.1640625" style="138" customWidth="1"/>
    <col min="3" max="4" width="9" style="138" customWidth="1"/>
    <col min="5" max="5" width="9.5" style="138" customWidth="1"/>
    <col min="6" max="6" width="8.83203125" style="138" customWidth="1"/>
    <col min="7" max="7" width="8.6640625" style="138" customWidth="1"/>
    <col min="8" max="8" width="8.83203125" style="138" customWidth="1"/>
    <col min="9" max="9" width="8.1640625" style="138" customWidth="1"/>
    <col min="10" max="14" width="9.5" style="138" customWidth="1"/>
    <col min="15" max="15" width="12.6640625" style="120" customWidth="1"/>
    <col min="16" max="16384" width="9.33203125" style="138"/>
  </cols>
  <sheetData>
    <row r="1" spans="1:15" ht="31.5" customHeight="1">
      <c r="A1" s="637" t="s">
        <v>491</v>
      </c>
      <c r="B1" s="638"/>
      <c r="C1" s="638"/>
      <c r="D1" s="638"/>
      <c r="E1" s="638"/>
      <c r="F1" s="638"/>
      <c r="G1" s="638"/>
      <c r="H1" s="638"/>
      <c r="I1" s="638"/>
      <c r="J1" s="638"/>
      <c r="K1" s="638"/>
      <c r="L1" s="638"/>
      <c r="M1" s="638"/>
      <c r="N1" s="638"/>
      <c r="O1" s="638"/>
    </row>
    <row r="2" spans="1:15" ht="16.5" thickBot="1">
      <c r="O2" s="4" t="s">
        <v>56</v>
      </c>
    </row>
    <row r="3" spans="1:15" s="120" customFormat="1" ht="26.1" customHeight="1" thickBot="1">
      <c r="A3" s="117" t="s">
        <v>18</v>
      </c>
      <c r="B3" s="118" t="s">
        <v>68</v>
      </c>
      <c r="C3" s="118" t="s">
        <v>80</v>
      </c>
      <c r="D3" s="118" t="s">
        <v>81</v>
      </c>
      <c r="E3" s="118" t="s">
        <v>82</v>
      </c>
      <c r="F3" s="118" t="s">
        <v>83</v>
      </c>
      <c r="G3" s="118" t="s">
        <v>84</v>
      </c>
      <c r="H3" s="118" t="s">
        <v>85</v>
      </c>
      <c r="I3" s="118" t="s">
        <v>86</v>
      </c>
      <c r="J3" s="118" t="s">
        <v>87</v>
      </c>
      <c r="K3" s="118" t="s">
        <v>88</v>
      </c>
      <c r="L3" s="118" t="s">
        <v>89</v>
      </c>
      <c r="M3" s="118" t="s">
        <v>90</v>
      </c>
      <c r="N3" s="118" t="s">
        <v>91</v>
      </c>
      <c r="O3" s="119" t="s">
        <v>54</v>
      </c>
    </row>
    <row r="4" spans="1:15" s="122" customFormat="1" ht="15" customHeight="1" thickBot="1">
      <c r="A4" s="121" t="s">
        <v>20</v>
      </c>
      <c r="B4" s="634" t="s">
        <v>59</v>
      </c>
      <c r="C4" s="635"/>
      <c r="D4" s="635"/>
      <c r="E4" s="635"/>
      <c r="F4" s="635"/>
      <c r="G4" s="635"/>
      <c r="H4" s="635"/>
      <c r="I4" s="635"/>
      <c r="J4" s="635"/>
      <c r="K4" s="635"/>
      <c r="L4" s="635"/>
      <c r="M4" s="635"/>
      <c r="N4" s="635"/>
      <c r="O4" s="636"/>
    </row>
    <row r="5" spans="1:15" s="122" customFormat="1" ht="22.5">
      <c r="A5" s="123" t="s">
        <v>21</v>
      </c>
      <c r="B5" s="542" t="s">
        <v>436</v>
      </c>
      <c r="C5" s="124">
        <v>13066</v>
      </c>
      <c r="D5" s="124">
        <v>13066</v>
      </c>
      <c r="E5" s="124">
        <v>13066</v>
      </c>
      <c r="F5" s="124">
        <v>13066</v>
      </c>
      <c r="G5" s="124">
        <v>13066</v>
      </c>
      <c r="H5" s="124">
        <v>13066</v>
      </c>
      <c r="I5" s="124">
        <v>13066</v>
      </c>
      <c r="J5" s="124">
        <v>13066</v>
      </c>
      <c r="K5" s="124">
        <v>13066</v>
      </c>
      <c r="L5" s="124">
        <v>13066</v>
      </c>
      <c r="M5" s="124">
        <v>38063</v>
      </c>
      <c r="N5" s="124">
        <v>13066</v>
      </c>
      <c r="O5" s="125">
        <f t="shared" ref="O5:O25" si="0">SUM(C5:N5)</f>
        <v>181789</v>
      </c>
    </row>
    <row r="6" spans="1:15" s="129" customFormat="1" ht="22.5">
      <c r="A6" s="126" t="s">
        <v>22</v>
      </c>
      <c r="B6" s="328" t="s">
        <v>516</v>
      </c>
      <c r="C6" s="127">
        <v>2450</v>
      </c>
      <c r="D6" s="127">
        <v>2450</v>
      </c>
      <c r="E6" s="127">
        <v>7525</v>
      </c>
      <c r="F6" s="127">
        <v>2450</v>
      </c>
      <c r="G6" s="127">
        <v>7536</v>
      </c>
      <c r="H6" s="127">
        <v>2450</v>
      </c>
      <c r="I6" s="127">
        <v>2450</v>
      </c>
      <c r="J6" s="127">
        <v>2450</v>
      </c>
      <c r="K6" s="127">
        <v>2450</v>
      </c>
      <c r="L6" s="127">
        <v>2450</v>
      </c>
      <c r="M6" s="127">
        <v>2450</v>
      </c>
      <c r="N6" s="127">
        <v>2450</v>
      </c>
      <c r="O6" s="128">
        <f t="shared" si="0"/>
        <v>39561</v>
      </c>
    </row>
    <row r="7" spans="1:15" s="129" customFormat="1" ht="22.5">
      <c r="A7" s="126" t="s">
        <v>23</v>
      </c>
      <c r="B7" s="327" t="s">
        <v>517</v>
      </c>
      <c r="C7" s="130"/>
      <c r="D7" s="130"/>
      <c r="E7" s="130"/>
      <c r="F7" s="130"/>
      <c r="G7" s="130"/>
      <c r="H7" s="130"/>
      <c r="I7" s="130"/>
      <c r="J7" s="130">
        <v>9126</v>
      </c>
      <c r="K7" s="130"/>
      <c r="L7" s="130"/>
      <c r="M7" s="130"/>
      <c r="N7" s="130"/>
      <c r="O7" s="131">
        <f t="shared" si="0"/>
        <v>9126</v>
      </c>
    </row>
    <row r="8" spans="1:15" s="129" customFormat="1" ht="14.1" customHeight="1">
      <c r="A8" s="126" t="s">
        <v>24</v>
      </c>
      <c r="B8" s="326" t="s">
        <v>185</v>
      </c>
      <c r="C8" s="127">
        <v>100</v>
      </c>
      <c r="D8" s="127">
        <v>200</v>
      </c>
      <c r="E8" s="127">
        <v>17500</v>
      </c>
      <c r="F8" s="127">
        <v>300</v>
      </c>
      <c r="G8" s="127">
        <v>2500</v>
      </c>
      <c r="H8" s="127">
        <v>100</v>
      </c>
      <c r="I8" s="127">
        <v>100</v>
      </c>
      <c r="J8" s="127">
        <v>100</v>
      </c>
      <c r="K8" s="127">
        <v>17500</v>
      </c>
      <c r="L8" s="127">
        <v>200</v>
      </c>
      <c r="M8" s="127">
        <v>200</v>
      </c>
      <c r="N8" s="127">
        <v>1850</v>
      </c>
      <c r="O8" s="128">
        <f t="shared" si="0"/>
        <v>40650</v>
      </c>
    </row>
    <row r="9" spans="1:15" s="129" customFormat="1" ht="14.1" customHeight="1">
      <c r="A9" s="126" t="s">
        <v>25</v>
      </c>
      <c r="B9" s="326" t="s">
        <v>518</v>
      </c>
      <c r="C9" s="127">
        <v>3200</v>
      </c>
      <c r="D9" s="127">
        <v>3000</v>
      </c>
      <c r="E9" s="127">
        <v>3200</v>
      </c>
      <c r="F9" s="127">
        <v>3000</v>
      </c>
      <c r="G9" s="127">
        <v>3200</v>
      </c>
      <c r="H9" s="127">
        <v>2500</v>
      </c>
      <c r="I9" s="127">
        <v>1800</v>
      </c>
      <c r="J9" s="127">
        <v>1200</v>
      </c>
      <c r="K9" s="127">
        <v>3200</v>
      </c>
      <c r="L9" s="127">
        <v>3200</v>
      </c>
      <c r="M9" s="127">
        <v>3200</v>
      </c>
      <c r="N9" s="127">
        <v>3132</v>
      </c>
      <c r="O9" s="128">
        <f t="shared" si="0"/>
        <v>33832</v>
      </c>
    </row>
    <row r="10" spans="1:15" s="129" customFormat="1" ht="14.1" customHeight="1">
      <c r="A10" s="126" t="s">
        <v>26</v>
      </c>
      <c r="B10" s="326" t="s">
        <v>12</v>
      </c>
      <c r="C10" s="127"/>
      <c r="D10" s="127"/>
      <c r="E10" s="127"/>
      <c r="F10" s="127"/>
      <c r="G10" s="127">
        <v>305</v>
      </c>
      <c r="H10" s="127">
        <v>250</v>
      </c>
      <c r="I10" s="127">
        <v>250</v>
      </c>
      <c r="J10" s="127">
        <v>250</v>
      </c>
      <c r="K10" s="127">
        <v>250</v>
      </c>
      <c r="L10" s="127">
        <v>250</v>
      </c>
      <c r="M10" s="127">
        <v>250</v>
      </c>
      <c r="N10" s="127">
        <v>250</v>
      </c>
      <c r="O10" s="128">
        <f t="shared" si="0"/>
        <v>2055</v>
      </c>
    </row>
    <row r="11" spans="1:15" s="129" customFormat="1" ht="14.1" customHeight="1">
      <c r="A11" s="126" t="s">
        <v>27</v>
      </c>
      <c r="B11" s="326" t="s">
        <v>438</v>
      </c>
      <c r="C11" s="127"/>
      <c r="D11" s="127"/>
      <c r="E11" s="127"/>
      <c r="F11" s="127"/>
      <c r="G11" s="127"/>
      <c r="H11" s="127"/>
      <c r="I11" s="127"/>
      <c r="J11" s="127"/>
      <c r="K11" s="127"/>
      <c r="L11" s="127"/>
      <c r="M11" s="127"/>
      <c r="N11" s="127"/>
      <c r="O11" s="128">
        <f t="shared" si="0"/>
        <v>0</v>
      </c>
    </row>
    <row r="12" spans="1:15" s="129" customFormat="1" ht="22.5">
      <c r="A12" s="126" t="s">
        <v>28</v>
      </c>
      <c r="B12" s="328" t="s">
        <v>504</v>
      </c>
      <c r="C12" s="127"/>
      <c r="D12" s="127"/>
      <c r="E12" s="127"/>
      <c r="F12" s="127"/>
      <c r="G12" s="127"/>
      <c r="H12" s="127"/>
      <c r="I12" s="127"/>
      <c r="J12" s="127"/>
      <c r="K12" s="127"/>
      <c r="L12" s="127"/>
      <c r="M12" s="127"/>
      <c r="N12" s="127"/>
      <c r="O12" s="128">
        <f t="shared" si="0"/>
        <v>0</v>
      </c>
    </row>
    <row r="13" spans="1:15" s="129" customFormat="1" ht="14.1" customHeight="1" thickBot="1">
      <c r="A13" s="126" t="s">
        <v>29</v>
      </c>
      <c r="B13" s="326" t="s">
        <v>13</v>
      </c>
      <c r="C13" s="127">
        <v>12000</v>
      </c>
      <c r="D13" s="127">
        <v>10000</v>
      </c>
      <c r="E13" s="127"/>
      <c r="F13" s="127">
        <v>4000</v>
      </c>
      <c r="G13" s="127">
        <v>2000</v>
      </c>
      <c r="H13" s="127">
        <v>1077</v>
      </c>
      <c r="I13" s="127"/>
      <c r="J13" s="127"/>
      <c r="K13" s="127"/>
      <c r="L13" s="127"/>
      <c r="M13" s="127"/>
      <c r="N13" s="127"/>
      <c r="O13" s="128">
        <f t="shared" si="0"/>
        <v>29077</v>
      </c>
    </row>
    <row r="14" spans="1:15" s="122" customFormat="1" ht="15.95" customHeight="1" thickBot="1">
      <c r="A14" s="121" t="s">
        <v>30</v>
      </c>
      <c r="B14" s="42" t="s">
        <v>118</v>
      </c>
      <c r="C14" s="132">
        <f t="shared" ref="C14:N14" si="1">SUM(C5:C13)</f>
        <v>30816</v>
      </c>
      <c r="D14" s="132">
        <f t="shared" si="1"/>
        <v>28716</v>
      </c>
      <c r="E14" s="132">
        <f t="shared" si="1"/>
        <v>41291</v>
      </c>
      <c r="F14" s="132">
        <f t="shared" si="1"/>
        <v>22816</v>
      </c>
      <c r="G14" s="132">
        <f t="shared" si="1"/>
        <v>28607</v>
      </c>
      <c r="H14" s="132">
        <f t="shared" si="1"/>
        <v>19443</v>
      </c>
      <c r="I14" s="132">
        <f t="shared" si="1"/>
        <v>17666</v>
      </c>
      <c r="J14" s="132">
        <f t="shared" si="1"/>
        <v>26192</v>
      </c>
      <c r="K14" s="132">
        <f t="shared" si="1"/>
        <v>36466</v>
      </c>
      <c r="L14" s="132">
        <f t="shared" si="1"/>
        <v>19166</v>
      </c>
      <c r="M14" s="132">
        <f t="shared" si="1"/>
        <v>44163</v>
      </c>
      <c r="N14" s="132">
        <f t="shared" si="1"/>
        <v>20748</v>
      </c>
      <c r="O14" s="133">
        <f>SUM(C14:N14)</f>
        <v>336090</v>
      </c>
    </row>
    <row r="15" spans="1:15" s="122" customFormat="1" ht="15" customHeight="1" thickBot="1">
      <c r="A15" s="121" t="s">
        <v>31</v>
      </c>
      <c r="B15" s="634" t="s">
        <v>61</v>
      </c>
      <c r="C15" s="635"/>
      <c r="D15" s="635"/>
      <c r="E15" s="635"/>
      <c r="F15" s="635"/>
      <c r="G15" s="635"/>
      <c r="H15" s="635"/>
      <c r="I15" s="635"/>
      <c r="J15" s="635"/>
      <c r="K15" s="635"/>
      <c r="L15" s="635"/>
      <c r="M15" s="635"/>
      <c r="N15" s="635"/>
      <c r="O15" s="636"/>
    </row>
    <row r="16" spans="1:15" s="129" customFormat="1" ht="14.1" customHeight="1">
      <c r="A16" s="134" t="s">
        <v>32</v>
      </c>
      <c r="B16" s="329" t="s">
        <v>69</v>
      </c>
      <c r="C16" s="130">
        <v>7200</v>
      </c>
      <c r="D16" s="130">
        <v>7200</v>
      </c>
      <c r="E16" s="130">
        <v>7200</v>
      </c>
      <c r="F16" s="130">
        <v>8200</v>
      </c>
      <c r="G16" s="130">
        <v>9000</v>
      </c>
      <c r="H16" s="130">
        <v>10000</v>
      </c>
      <c r="I16" s="130">
        <v>9500</v>
      </c>
      <c r="J16" s="130">
        <v>9000</v>
      </c>
      <c r="K16" s="130">
        <v>9866</v>
      </c>
      <c r="L16" s="130">
        <v>8500</v>
      </c>
      <c r="M16" s="130">
        <v>8500</v>
      </c>
      <c r="N16" s="130">
        <v>8500</v>
      </c>
      <c r="O16" s="131">
        <f t="shared" si="0"/>
        <v>102666</v>
      </c>
    </row>
    <row r="17" spans="1:15" s="129" customFormat="1" ht="27" customHeight="1">
      <c r="A17" s="126" t="s">
        <v>33</v>
      </c>
      <c r="B17" s="328" t="s">
        <v>194</v>
      </c>
      <c r="C17" s="127">
        <v>1700</v>
      </c>
      <c r="D17" s="127">
        <v>1700</v>
      </c>
      <c r="E17" s="127">
        <v>1400</v>
      </c>
      <c r="F17" s="127">
        <v>2214</v>
      </c>
      <c r="G17" s="127">
        <v>2214</v>
      </c>
      <c r="H17" s="127">
        <v>2572</v>
      </c>
      <c r="I17" s="127">
        <v>2565</v>
      </c>
      <c r="J17" s="127">
        <v>2214</v>
      </c>
      <c r="K17" s="127">
        <v>2636</v>
      </c>
      <c r="L17" s="127">
        <v>2100</v>
      </c>
      <c r="M17" s="127">
        <v>2100</v>
      </c>
      <c r="N17" s="127">
        <v>2100</v>
      </c>
      <c r="O17" s="128">
        <f t="shared" si="0"/>
        <v>25515</v>
      </c>
    </row>
    <row r="18" spans="1:15" s="129" customFormat="1" ht="14.1" customHeight="1">
      <c r="A18" s="126" t="s">
        <v>34</v>
      </c>
      <c r="B18" s="326" t="s">
        <v>150</v>
      </c>
      <c r="C18" s="127">
        <v>16000</v>
      </c>
      <c r="D18" s="127">
        <v>13000</v>
      </c>
      <c r="E18" s="127">
        <v>8000</v>
      </c>
      <c r="F18" s="127">
        <v>7000</v>
      </c>
      <c r="G18" s="127">
        <v>7000</v>
      </c>
      <c r="H18" s="127">
        <v>6000</v>
      </c>
      <c r="I18" s="127">
        <v>6000</v>
      </c>
      <c r="J18" s="127">
        <v>6000</v>
      </c>
      <c r="K18" s="127">
        <v>8000</v>
      </c>
      <c r="L18" s="127">
        <v>8000</v>
      </c>
      <c r="M18" s="127">
        <v>8000</v>
      </c>
      <c r="N18" s="127">
        <v>10433</v>
      </c>
      <c r="O18" s="128">
        <f t="shared" si="0"/>
        <v>103433</v>
      </c>
    </row>
    <row r="19" spans="1:15" s="129" customFormat="1" ht="14.1" customHeight="1">
      <c r="A19" s="126" t="s">
        <v>35</v>
      </c>
      <c r="B19" s="326" t="s">
        <v>195</v>
      </c>
      <c r="C19" s="127">
        <v>4800</v>
      </c>
      <c r="D19" s="127">
        <v>4800</v>
      </c>
      <c r="E19" s="127">
        <v>4800</v>
      </c>
      <c r="F19" s="127">
        <v>4400</v>
      </c>
      <c r="G19" s="127">
        <v>4400</v>
      </c>
      <c r="H19" s="127">
        <v>4400</v>
      </c>
      <c r="I19" s="127">
        <v>4400</v>
      </c>
      <c r="J19" s="127">
        <v>4400</v>
      </c>
      <c r="K19" s="127">
        <v>5200</v>
      </c>
      <c r="L19" s="127">
        <v>5200</v>
      </c>
      <c r="M19" s="127">
        <v>5200</v>
      </c>
      <c r="N19" s="127">
        <v>5256</v>
      </c>
      <c r="O19" s="128">
        <f t="shared" si="0"/>
        <v>57256</v>
      </c>
    </row>
    <row r="20" spans="1:15" s="129" customFormat="1" ht="14.1" customHeight="1">
      <c r="A20" s="126" t="s">
        <v>36</v>
      </c>
      <c r="B20" s="326" t="s">
        <v>14</v>
      </c>
      <c r="C20" s="127">
        <v>850</v>
      </c>
      <c r="D20" s="127">
        <v>1500</v>
      </c>
      <c r="E20" s="127">
        <v>1800</v>
      </c>
      <c r="F20" s="127">
        <v>850</v>
      </c>
      <c r="G20" s="127">
        <v>850</v>
      </c>
      <c r="H20" s="127">
        <v>1500</v>
      </c>
      <c r="I20" s="127">
        <v>850</v>
      </c>
      <c r="J20" s="127">
        <v>850</v>
      </c>
      <c r="K20" s="127">
        <v>1500</v>
      </c>
      <c r="L20" s="127">
        <v>850</v>
      </c>
      <c r="M20" s="127">
        <v>850</v>
      </c>
      <c r="N20" s="127">
        <v>1034</v>
      </c>
      <c r="O20" s="128">
        <f t="shared" si="0"/>
        <v>13284</v>
      </c>
    </row>
    <row r="21" spans="1:15" s="129" customFormat="1" ht="14.1" customHeight="1">
      <c r="A21" s="126" t="s">
        <v>37</v>
      </c>
      <c r="B21" s="326" t="s">
        <v>245</v>
      </c>
      <c r="C21" s="127"/>
      <c r="D21" s="127"/>
      <c r="E21" s="127">
        <v>1000</v>
      </c>
      <c r="F21" s="127"/>
      <c r="G21" s="127">
        <v>10000</v>
      </c>
      <c r="H21" s="127"/>
      <c r="I21" s="127"/>
      <c r="J21" s="127"/>
      <c r="K21" s="127"/>
      <c r="L21" s="127"/>
      <c r="M21" s="127">
        <v>2606</v>
      </c>
      <c r="N21" s="127"/>
      <c r="O21" s="128">
        <f t="shared" si="0"/>
        <v>13606</v>
      </c>
    </row>
    <row r="22" spans="1:15" s="129" customFormat="1">
      <c r="A22" s="126" t="s">
        <v>38</v>
      </c>
      <c r="B22" s="328" t="s">
        <v>198</v>
      </c>
      <c r="C22" s="127"/>
      <c r="D22" s="127"/>
      <c r="E22" s="127"/>
      <c r="F22" s="127"/>
      <c r="G22" s="127"/>
      <c r="H22" s="127"/>
      <c r="I22" s="127"/>
      <c r="J22" s="127"/>
      <c r="K22" s="127"/>
      <c r="L22" s="127"/>
      <c r="M22" s="127">
        <v>11030</v>
      </c>
      <c r="N22" s="127"/>
      <c r="O22" s="128">
        <f t="shared" si="0"/>
        <v>11030</v>
      </c>
    </row>
    <row r="23" spans="1:15" s="129" customFormat="1" ht="14.1" customHeight="1">
      <c r="A23" s="126" t="s">
        <v>39</v>
      </c>
      <c r="B23" s="326" t="s">
        <v>248</v>
      </c>
      <c r="C23" s="127"/>
      <c r="D23" s="127"/>
      <c r="E23" s="127"/>
      <c r="F23" s="127"/>
      <c r="G23" s="127"/>
      <c r="H23" s="127"/>
      <c r="I23" s="127"/>
      <c r="J23" s="127"/>
      <c r="K23" s="127"/>
      <c r="L23" s="127"/>
      <c r="M23" s="127"/>
      <c r="N23" s="127"/>
      <c r="O23" s="128">
        <f t="shared" si="0"/>
        <v>0</v>
      </c>
    </row>
    <row r="24" spans="1:15" s="129" customFormat="1" ht="14.1" customHeight="1" thickBot="1">
      <c r="A24" s="126" t="s">
        <v>40</v>
      </c>
      <c r="B24" s="326" t="s">
        <v>15</v>
      </c>
      <c r="C24" s="127"/>
      <c r="D24" s="127"/>
      <c r="E24" s="127"/>
      <c r="F24" s="127"/>
      <c r="G24" s="127"/>
      <c r="H24" s="127"/>
      <c r="I24" s="127"/>
      <c r="J24" s="127"/>
      <c r="K24" s="127"/>
      <c r="L24" s="127"/>
      <c r="M24" s="127">
        <v>9300</v>
      </c>
      <c r="N24" s="127"/>
      <c r="O24" s="128">
        <f t="shared" si="0"/>
        <v>9300</v>
      </c>
    </row>
    <row r="25" spans="1:15" s="122" customFormat="1" ht="15.95" customHeight="1" thickBot="1">
      <c r="A25" s="135" t="s">
        <v>41</v>
      </c>
      <c r="B25" s="42" t="s">
        <v>119</v>
      </c>
      <c r="C25" s="132">
        <f t="shared" ref="C25:N25" si="2">SUM(C16:C24)</f>
        <v>30550</v>
      </c>
      <c r="D25" s="132">
        <f t="shared" si="2"/>
        <v>28200</v>
      </c>
      <c r="E25" s="132">
        <f t="shared" si="2"/>
        <v>24200</v>
      </c>
      <c r="F25" s="132">
        <f t="shared" si="2"/>
        <v>22664</v>
      </c>
      <c r="G25" s="132">
        <f t="shared" si="2"/>
        <v>33464</v>
      </c>
      <c r="H25" s="132">
        <f t="shared" si="2"/>
        <v>24472</v>
      </c>
      <c r="I25" s="132">
        <f t="shared" si="2"/>
        <v>23315</v>
      </c>
      <c r="J25" s="132">
        <f t="shared" si="2"/>
        <v>22464</v>
      </c>
      <c r="K25" s="132">
        <f t="shared" si="2"/>
        <v>27202</v>
      </c>
      <c r="L25" s="132">
        <f t="shared" si="2"/>
        <v>24650</v>
      </c>
      <c r="M25" s="132">
        <f t="shared" si="2"/>
        <v>47586</v>
      </c>
      <c r="N25" s="132">
        <f t="shared" si="2"/>
        <v>27323</v>
      </c>
      <c r="O25" s="133">
        <f t="shared" si="0"/>
        <v>336090</v>
      </c>
    </row>
    <row r="26" spans="1:15" ht="16.5" thickBot="1">
      <c r="A26" s="135" t="s">
        <v>42</v>
      </c>
      <c r="B26" s="330" t="s">
        <v>120</v>
      </c>
      <c r="C26" s="136">
        <f t="shared" ref="C26:O26" si="3">C14-C25</f>
        <v>266</v>
      </c>
      <c r="D26" s="136">
        <f t="shared" si="3"/>
        <v>516</v>
      </c>
      <c r="E26" s="136">
        <f t="shared" si="3"/>
        <v>17091</v>
      </c>
      <c r="F26" s="136">
        <f t="shared" si="3"/>
        <v>152</v>
      </c>
      <c r="G26" s="136">
        <f t="shared" si="3"/>
        <v>-4857</v>
      </c>
      <c r="H26" s="136">
        <f t="shared" si="3"/>
        <v>-5029</v>
      </c>
      <c r="I26" s="136">
        <f t="shared" si="3"/>
        <v>-5649</v>
      </c>
      <c r="J26" s="136">
        <f t="shared" si="3"/>
        <v>3728</v>
      </c>
      <c r="K26" s="136">
        <f t="shared" si="3"/>
        <v>9264</v>
      </c>
      <c r="L26" s="136">
        <f t="shared" si="3"/>
        <v>-5484</v>
      </c>
      <c r="M26" s="136">
        <f t="shared" si="3"/>
        <v>-3423</v>
      </c>
      <c r="N26" s="136">
        <f t="shared" si="3"/>
        <v>-6575</v>
      </c>
      <c r="O26" s="137">
        <f t="shared" si="3"/>
        <v>0</v>
      </c>
    </row>
    <row r="27" spans="1:15">
      <c r="A27" s="139"/>
    </row>
    <row r="28" spans="1:15">
      <c r="B28" s="140"/>
      <c r="C28" s="141"/>
      <c r="D28" s="141"/>
      <c r="O28" s="138"/>
    </row>
    <row r="29" spans="1:15">
      <c r="O29" s="138"/>
    </row>
    <row r="30" spans="1:15">
      <c r="O30" s="138"/>
    </row>
    <row r="31" spans="1:15">
      <c r="O31" s="138"/>
    </row>
    <row r="32" spans="1:15">
      <c r="O32" s="138"/>
    </row>
    <row r="33" spans="15:15">
      <c r="O33" s="138"/>
    </row>
    <row r="34" spans="15:15">
      <c r="O34" s="138"/>
    </row>
    <row r="35" spans="15:15">
      <c r="O35" s="138"/>
    </row>
    <row r="36" spans="15:15">
      <c r="O36" s="138"/>
    </row>
    <row r="37" spans="15:15">
      <c r="O37" s="138"/>
    </row>
    <row r="38" spans="15:15">
      <c r="O38" s="138"/>
    </row>
    <row r="39" spans="15:15">
      <c r="O39" s="138"/>
    </row>
    <row r="40" spans="15:15">
      <c r="O40" s="138"/>
    </row>
    <row r="41" spans="15:15">
      <c r="O41" s="138"/>
    </row>
    <row r="42" spans="15:15">
      <c r="O42" s="138"/>
    </row>
    <row r="43" spans="15:15">
      <c r="O43" s="138"/>
    </row>
    <row r="44" spans="15:15">
      <c r="O44" s="138"/>
    </row>
    <row r="45" spans="15:15">
      <c r="O45" s="138"/>
    </row>
    <row r="46" spans="15:15">
      <c r="O46" s="138"/>
    </row>
    <row r="47" spans="15:15">
      <c r="O47" s="138"/>
    </row>
    <row r="48" spans="15:15">
      <c r="O48" s="138"/>
    </row>
    <row r="49" spans="15:15">
      <c r="O49" s="138"/>
    </row>
    <row r="50" spans="15:15">
      <c r="O50" s="138"/>
    </row>
    <row r="51" spans="15:15">
      <c r="O51" s="138"/>
    </row>
    <row r="52" spans="15:15">
      <c r="O52" s="138"/>
    </row>
    <row r="53" spans="15:15">
      <c r="O53" s="138"/>
    </row>
    <row r="54" spans="15:15">
      <c r="O54" s="138"/>
    </row>
    <row r="55" spans="15:15">
      <c r="O55" s="138"/>
    </row>
    <row r="56" spans="15:15">
      <c r="O56" s="138"/>
    </row>
    <row r="57" spans="15:15">
      <c r="O57" s="138"/>
    </row>
    <row r="58" spans="15:15">
      <c r="O58" s="138"/>
    </row>
    <row r="59" spans="15:15">
      <c r="O59" s="138"/>
    </row>
    <row r="60" spans="15:15">
      <c r="O60" s="138"/>
    </row>
    <row r="61" spans="15:15">
      <c r="O61" s="138"/>
    </row>
    <row r="62" spans="15:15">
      <c r="O62" s="138"/>
    </row>
    <row r="63" spans="15:15">
      <c r="O63" s="138"/>
    </row>
    <row r="64" spans="15:15">
      <c r="O64" s="138"/>
    </row>
    <row r="65" spans="15:15">
      <c r="O65" s="138"/>
    </row>
    <row r="66" spans="15:15">
      <c r="O66" s="138"/>
    </row>
    <row r="67" spans="15:15">
      <c r="O67" s="138"/>
    </row>
    <row r="68" spans="15:15">
      <c r="O68" s="138"/>
    </row>
    <row r="69" spans="15:15">
      <c r="O69" s="138"/>
    </row>
    <row r="70" spans="15:15">
      <c r="O70" s="138"/>
    </row>
    <row r="71" spans="15:15">
      <c r="O71" s="138"/>
    </row>
    <row r="72" spans="15:15">
      <c r="O72" s="138"/>
    </row>
    <row r="73" spans="15:15">
      <c r="O73" s="138"/>
    </row>
    <row r="74" spans="15:15">
      <c r="O74" s="138"/>
    </row>
    <row r="75" spans="15:15">
      <c r="O75" s="138"/>
    </row>
    <row r="76" spans="15:15">
      <c r="O76" s="138"/>
    </row>
    <row r="77" spans="15:15">
      <c r="O77" s="138"/>
    </row>
    <row r="78" spans="15:15">
      <c r="O78" s="138"/>
    </row>
    <row r="79" spans="15:15">
      <c r="O79" s="138"/>
    </row>
    <row r="80" spans="15:15">
      <c r="O80" s="138"/>
    </row>
    <row r="81" spans="15:15">
      <c r="O81" s="138"/>
    </row>
  </sheetData>
  <sheetProtection sheet="1"/>
  <mergeCells count="3">
    <mergeCell ref="B4:O4"/>
    <mergeCell ref="B15:O15"/>
    <mergeCell ref="A1:O1"/>
  </mergeCells>
  <phoneticPr fontId="0" type="noConversion"/>
  <printOptions horizontalCentered="1"/>
  <pageMargins left="0.78740157480314965" right="0.78740157480314965" top="1.0687500000000001" bottom="0.98425196850393704" header="0.78740157480314965" footer="0.78740157480314965"/>
  <pageSetup paperSize="9" scale="90" orientation="landscape" r:id="rId1"/>
  <headerFooter alignWithMargins="0">
    <oddHeader>&amp;R&amp;"Times New Roman CE,Félkövér dőlt"&amp;11 4. számú tájékoztató tábla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>
  <sheetPr>
    <tabColor rgb="FF92D050"/>
  </sheetPr>
  <dimension ref="A1:D39"/>
  <sheetViews>
    <sheetView workbookViewId="0">
      <selection activeCell="I9" sqref="I9"/>
    </sheetView>
  </sheetViews>
  <sheetFormatPr defaultRowHeight="12.75"/>
  <cols>
    <col min="1" max="1" width="6.6640625" customWidth="1"/>
    <col min="2" max="2" width="43.33203125" customWidth="1"/>
    <col min="3" max="3" width="31.1640625" customWidth="1"/>
    <col min="4" max="4" width="14.83203125" customWidth="1"/>
  </cols>
  <sheetData>
    <row r="1" spans="1:4" ht="45" customHeight="1">
      <c r="A1" s="642" t="s">
        <v>492</v>
      </c>
      <c r="B1" s="642"/>
      <c r="C1" s="642"/>
      <c r="D1" s="642"/>
    </row>
    <row r="2" spans="1:4" ht="17.25" customHeight="1">
      <c r="A2" s="422"/>
      <c r="B2" s="422"/>
      <c r="C2" s="422"/>
      <c r="D2" s="422"/>
    </row>
    <row r="3" spans="1:4" ht="13.5" thickBot="1">
      <c r="A3" s="242"/>
      <c r="B3" s="242"/>
      <c r="C3" s="639" t="s">
        <v>56</v>
      </c>
      <c r="D3" s="639"/>
    </row>
    <row r="4" spans="1:4" ht="42.75" customHeight="1" thickBot="1">
      <c r="A4" s="423" t="s">
        <v>76</v>
      </c>
      <c r="B4" s="424" t="s">
        <v>134</v>
      </c>
      <c r="C4" s="424" t="s">
        <v>135</v>
      </c>
      <c r="D4" s="425" t="s">
        <v>16</v>
      </c>
    </row>
    <row r="5" spans="1:4" ht="15.95" customHeight="1">
      <c r="A5" s="243" t="s">
        <v>20</v>
      </c>
      <c r="B5" s="32" t="s">
        <v>554</v>
      </c>
      <c r="C5" s="32"/>
      <c r="D5" s="33">
        <v>2000</v>
      </c>
    </row>
    <row r="6" spans="1:4" ht="15.95" customHeight="1">
      <c r="A6" s="244" t="s">
        <v>21</v>
      </c>
      <c r="B6" s="34" t="s">
        <v>555</v>
      </c>
      <c r="C6" s="34"/>
      <c r="D6" s="35">
        <v>40</v>
      </c>
    </row>
    <row r="7" spans="1:4" ht="15.95" customHeight="1">
      <c r="A7" s="244" t="s">
        <v>22</v>
      </c>
      <c r="B7" s="34" t="s">
        <v>556</v>
      </c>
      <c r="C7" s="34"/>
      <c r="D7" s="35">
        <v>800</v>
      </c>
    </row>
    <row r="8" spans="1:4" ht="15.95" customHeight="1">
      <c r="A8" s="244" t="s">
        <v>23</v>
      </c>
      <c r="B8" s="34" t="s">
        <v>557</v>
      </c>
      <c r="C8" s="34"/>
      <c r="D8" s="35">
        <v>50</v>
      </c>
    </row>
    <row r="9" spans="1:4" ht="15.95" customHeight="1">
      <c r="A9" s="244" t="s">
        <v>24</v>
      </c>
      <c r="B9" s="34" t="s">
        <v>558</v>
      </c>
      <c r="C9" s="34"/>
      <c r="D9" s="35">
        <v>200</v>
      </c>
    </row>
    <row r="10" spans="1:4" ht="15.95" customHeight="1">
      <c r="A10" s="244" t="s">
        <v>25</v>
      </c>
      <c r="B10" s="34" t="s">
        <v>559</v>
      </c>
      <c r="C10" s="34"/>
      <c r="D10" s="35">
        <v>50</v>
      </c>
    </row>
    <row r="11" spans="1:4" ht="15.95" customHeight="1">
      <c r="A11" s="244" t="s">
        <v>26</v>
      </c>
      <c r="B11" s="34" t="s">
        <v>560</v>
      </c>
      <c r="C11" s="34"/>
      <c r="D11" s="35">
        <v>50</v>
      </c>
    </row>
    <row r="12" spans="1:4" ht="15.95" customHeight="1">
      <c r="A12" s="244" t="s">
        <v>27</v>
      </c>
      <c r="B12" s="34" t="s">
        <v>561</v>
      </c>
      <c r="C12" s="34"/>
      <c r="D12" s="35">
        <v>10</v>
      </c>
    </row>
    <row r="13" spans="1:4" ht="15.95" customHeight="1">
      <c r="A13" s="244" t="s">
        <v>28</v>
      </c>
      <c r="B13" s="34" t="s">
        <v>562</v>
      </c>
      <c r="C13" s="34"/>
      <c r="D13" s="35">
        <v>144</v>
      </c>
    </row>
    <row r="14" spans="1:4" ht="15.95" customHeight="1">
      <c r="A14" s="244" t="s">
        <v>29</v>
      </c>
      <c r="B14" s="34"/>
      <c r="C14" s="34"/>
      <c r="D14" s="35"/>
    </row>
    <row r="15" spans="1:4" ht="15.95" customHeight="1">
      <c r="A15" s="244" t="s">
        <v>30</v>
      </c>
      <c r="B15" s="34"/>
      <c r="C15" s="34"/>
      <c r="D15" s="35"/>
    </row>
    <row r="16" spans="1:4" ht="15.95" customHeight="1">
      <c r="A16" s="244" t="s">
        <v>31</v>
      </c>
      <c r="B16" s="34"/>
      <c r="C16" s="34"/>
      <c r="D16" s="35"/>
    </row>
    <row r="17" spans="1:4" ht="15.95" customHeight="1">
      <c r="A17" s="244" t="s">
        <v>32</v>
      </c>
      <c r="B17" s="34"/>
      <c r="C17" s="34"/>
      <c r="D17" s="35"/>
    </row>
    <row r="18" spans="1:4" ht="15.95" customHeight="1">
      <c r="A18" s="244" t="s">
        <v>33</v>
      </c>
      <c r="B18" s="34"/>
      <c r="C18" s="34"/>
      <c r="D18" s="35"/>
    </row>
    <row r="19" spans="1:4" ht="15.95" customHeight="1">
      <c r="A19" s="244" t="s">
        <v>34</v>
      </c>
      <c r="B19" s="34"/>
      <c r="C19" s="34"/>
      <c r="D19" s="35"/>
    </row>
    <row r="20" spans="1:4" ht="15.95" customHeight="1">
      <c r="A20" s="244" t="s">
        <v>35</v>
      </c>
      <c r="B20" s="34"/>
      <c r="C20" s="34"/>
      <c r="D20" s="35"/>
    </row>
    <row r="21" spans="1:4" ht="15.95" customHeight="1">
      <c r="A21" s="244" t="s">
        <v>36</v>
      </c>
      <c r="B21" s="34"/>
      <c r="C21" s="34"/>
      <c r="D21" s="35"/>
    </row>
    <row r="22" spans="1:4" ht="15.95" customHeight="1">
      <c r="A22" s="244" t="s">
        <v>37</v>
      </c>
      <c r="B22" s="34"/>
      <c r="C22" s="34"/>
      <c r="D22" s="35"/>
    </row>
    <row r="23" spans="1:4" ht="15.95" customHeight="1">
      <c r="A23" s="244" t="s">
        <v>38</v>
      </c>
      <c r="B23" s="34"/>
      <c r="C23" s="34"/>
      <c r="D23" s="35"/>
    </row>
    <row r="24" spans="1:4" ht="15.95" customHeight="1">
      <c r="A24" s="244" t="s">
        <v>39</v>
      </c>
      <c r="B24" s="34"/>
      <c r="C24" s="34"/>
      <c r="D24" s="35"/>
    </row>
    <row r="25" spans="1:4" ht="15.95" customHeight="1">
      <c r="A25" s="244" t="s">
        <v>40</v>
      </c>
      <c r="B25" s="34"/>
      <c r="C25" s="34"/>
      <c r="D25" s="35"/>
    </row>
    <row r="26" spans="1:4" ht="15.95" customHeight="1">
      <c r="A26" s="244" t="s">
        <v>41</v>
      </c>
      <c r="B26" s="34"/>
      <c r="C26" s="34"/>
      <c r="D26" s="35"/>
    </row>
    <row r="27" spans="1:4" ht="15.95" customHeight="1">
      <c r="A27" s="244" t="s">
        <v>42</v>
      </c>
      <c r="B27" s="34"/>
      <c r="C27" s="34"/>
      <c r="D27" s="35"/>
    </row>
    <row r="28" spans="1:4" ht="15.95" customHeight="1">
      <c r="A28" s="244" t="s">
        <v>43</v>
      </c>
      <c r="B28" s="34"/>
      <c r="C28" s="34"/>
      <c r="D28" s="35"/>
    </row>
    <row r="29" spans="1:4" ht="15.95" customHeight="1">
      <c r="A29" s="244" t="s">
        <v>44</v>
      </c>
      <c r="B29" s="34"/>
      <c r="C29" s="34"/>
      <c r="D29" s="35"/>
    </row>
    <row r="30" spans="1:4" ht="15.95" customHeight="1">
      <c r="A30" s="244" t="s">
        <v>45</v>
      </c>
      <c r="B30" s="34"/>
      <c r="C30" s="34"/>
      <c r="D30" s="35"/>
    </row>
    <row r="31" spans="1:4" ht="15.95" customHeight="1">
      <c r="A31" s="244" t="s">
        <v>46</v>
      </c>
      <c r="B31" s="34"/>
      <c r="C31" s="34"/>
      <c r="D31" s="35"/>
    </row>
    <row r="32" spans="1:4" ht="15.95" customHeight="1">
      <c r="A32" s="244" t="s">
        <v>47</v>
      </c>
      <c r="B32" s="34"/>
      <c r="C32" s="34"/>
      <c r="D32" s="35"/>
    </row>
    <row r="33" spans="1:4" ht="15.95" customHeight="1">
      <c r="A33" s="244" t="s">
        <v>48</v>
      </c>
      <c r="B33" s="34"/>
      <c r="C33" s="34"/>
      <c r="D33" s="35"/>
    </row>
    <row r="34" spans="1:4" ht="15.95" customHeight="1">
      <c r="A34" s="244" t="s">
        <v>136</v>
      </c>
      <c r="B34" s="34"/>
      <c r="C34" s="34"/>
      <c r="D34" s="103"/>
    </row>
    <row r="35" spans="1:4" ht="15.95" customHeight="1">
      <c r="A35" s="244" t="s">
        <v>137</v>
      </c>
      <c r="B35" s="34"/>
      <c r="C35" s="34"/>
      <c r="D35" s="103"/>
    </row>
    <row r="36" spans="1:4" ht="15.95" customHeight="1">
      <c r="A36" s="244" t="s">
        <v>138</v>
      </c>
      <c r="B36" s="34"/>
      <c r="C36" s="34"/>
      <c r="D36" s="103"/>
    </row>
    <row r="37" spans="1:4" ht="15.95" customHeight="1" thickBot="1">
      <c r="A37" s="245" t="s">
        <v>139</v>
      </c>
      <c r="B37" s="36"/>
      <c r="C37" s="36"/>
      <c r="D37" s="104"/>
    </row>
    <row r="38" spans="1:4" ht="15.95" customHeight="1" thickBot="1">
      <c r="A38" s="640" t="s">
        <v>54</v>
      </c>
      <c r="B38" s="641"/>
      <c r="C38" s="246"/>
      <c r="D38" s="247">
        <f>SUM(D5:D37)</f>
        <v>3344</v>
      </c>
    </row>
    <row r="39" spans="1:4">
      <c r="A39" t="s">
        <v>215</v>
      </c>
    </row>
  </sheetData>
  <sheetProtection sheet="1"/>
  <mergeCells count="3">
    <mergeCell ref="C3:D3"/>
    <mergeCell ref="A38:B38"/>
    <mergeCell ref="A1:D1"/>
  </mergeCells>
  <phoneticPr fontId="30" type="noConversion"/>
  <conditionalFormatting sqref="D38">
    <cfRule type="cellIs" dxfId="0" priority="1" stopIfTrue="1" operator="equal">
      <formula>0</formula>
    </cfRule>
  </conditionalFormatting>
  <printOptions horizontalCentered="1"/>
  <pageMargins left="0.78740157480314965" right="0.78740157480314965" top="1.06" bottom="0.98425196850393704" header="0.78740157480314965" footer="0.78740157480314965"/>
  <pageSetup paperSize="9" scale="95" orientation="portrait" r:id="rId1"/>
  <headerFooter scaleWithDoc="0" alignWithMargins="0">
    <oddHeader>&amp;R&amp;"Times New Roman CE,Félkövér dőlt"&amp;11 5. számú tájékoztató tábla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3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92D050"/>
  </sheetPr>
  <dimension ref="A1:F31"/>
  <sheetViews>
    <sheetView topLeftCell="C13" zoomScale="115" zoomScaleNormal="115" zoomScaleSheetLayoutView="100" workbookViewId="0">
      <selection activeCell="H35" sqref="H35"/>
    </sheetView>
  </sheetViews>
  <sheetFormatPr defaultRowHeight="12.75"/>
  <cols>
    <col min="1" max="1" width="6.83203125" style="60" customWidth="1"/>
    <col min="2" max="2" width="55.1640625" style="222" customWidth="1"/>
    <col min="3" max="3" width="16.33203125" style="60" customWidth="1"/>
    <col min="4" max="4" width="55.1640625" style="60" customWidth="1"/>
    <col min="5" max="5" width="16.33203125" style="60" customWidth="1"/>
    <col min="6" max="6" width="4.83203125" style="60" customWidth="1"/>
    <col min="7" max="16384" width="9.33203125" style="60"/>
  </cols>
  <sheetData>
    <row r="1" spans="1:6" ht="39.75" customHeight="1">
      <c r="B1" s="359" t="s">
        <v>169</v>
      </c>
      <c r="C1" s="360"/>
      <c r="D1" s="360"/>
      <c r="E1" s="360"/>
      <c r="F1" s="575" t="s">
        <v>435</v>
      </c>
    </row>
    <row r="2" spans="1:6" ht="14.25" thickBot="1">
      <c r="E2" s="361" t="s">
        <v>67</v>
      </c>
      <c r="F2" s="575"/>
    </row>
    <row r="3" spans="1:6" ht="18" customHeight="1" thickBot="1">
      <c r="A3" s="573" t="s">
        <v>76</v>
      </c>
      <c r="B3" s="362" t="s">
        <v>59</v>
      </c>
      <c r="C3" s="363"/>
      <c r="D3" s="362" t="s">
        <v>61</v>
      </c>
      <c r="E3" s="364"/>
      <c r="F3" s="575"/>
    </row>
    <row r="4" spans="1:6" s="365" customFormat="1" ht="35.25" customHeight="1" thickBot="1">
      <c r="A4" s="574"/>
      <c r="B4" s="223" t="s">
        <v>68</v>
      </c>
      <c r="C4" s="224" t="s">
        <v>275</v>
      </c>
      <c r="D4" s="223" t="s">
        <v>68</v>
      </c>
      <c r="E4" s="56" t="s">
        <v>275</v>
      </c>
      <c r="F4" s="575"/>
    </row>
    <row r="5" spans="1:6" s="370" customFormat="1" ht="12" customHeight="1" thickBot="1">
      <c r="A5" s="366">
        <v>1</v>
      </c>
      <c r="B5" s="367">
        <v>2</v>
      </c>
      <c r="C5" s="368" t="s">
        <v>22</v>
      </c>
      <c r="D5" s="367" t="s">
        <v>23</v>
      </c>
      <c r="E5" s="369" t="s">
        <v>24</v>
      </c>
      <c r="F5" s="575"/>
    </row>
    <row r="6" spans="1:6" ht="12.95" customHeight="1">
      <c r="A6" s="371" t="s">
        <v>20</v>
      </c>
      <c r="B6" s="372" t="s">
        <v>436</v>
      </c>
      <c r="C6" s="348">
        <v>181789</v>
      </c>
      <c r="D6" s="372" t="s">
        <v>69</v>
      </c>
      <c r="E6" s="354">
        <v>102666</v>
      </c>
      <c r="F6" s="575"/>
    </row>
    <row r="7" spans="1:6" ht="12.95" customHeight="1">
      <c r="A7" s="373" t="s">
        <v>21</v>
      </c>
      <c r="B7" s="374" t="s">
        <v>437</v>
      </c>
      <c r="C7" s="349">
        <v>39561</v>
      </c>
      <c r="D7" s="374" t="s">
        <v>194</v>
      </c>
      <c r="E7" s="355">
        <v>25515</v>
      </c>
      <c r="F7" s="575"/>
    </row>
    <row r="8" spans="1:6" ht="12.95" customHeight="1">
      <c r="A8" s="373" t="s">
        <v>22</v>
      </c>
      <c r="B8" s="374" t="s">
        <v>486</v>
      </c>
      <c r="C8" s="349">
        <v>10151</v>
      </c>
      <c r="D8" s="374" t="s">
        <v>251</v>
      </c>
      <c r="E8" s="355">
        <v>103433</v>
      </c>
      <c r="F8" s="575"/>
    </row>
    <row r="9" spans="1:6" ht="12.95" customHeight="1">
      <c r="A9" s="373" t="s">
        <v>23</v>
      </c>
      <c r="B9" s="374" t="s">
        <v>185</v>
      </c>
      <c r="C9" s="349">
        <v>40650</v>
      </c>
      <c r="D9" s="374" t="s">
        <v>195</v>
      </c>
      <c r="E9" s="355">
        <v>57256</v>
      </c>
      <c r="F9" s="575"/>
    </row>
    <row r="10" spans="1:6" ht="12.95" customHeight="1">
      <c r="A10" s="373" t="s">
        <v>24</v>
      </c>
      <c r="B10" s="375" t="s">
        <v>438</v>
      </c>
      <c r="C10" s="349"/>
      <c r="D10" s="374" t="s">
        <v>196</v>
      </c>
      <c r="E10" s="355">
        <v>13284</v>
      </c>
      <c r="F10" s="575"/>
    </row>
    <row r="11" spans="1:6" ht="12.95" customHeight="1">
      <c r="A11" s="373" t="s">
        <v>25</v>
      </c>
      <c r="B11" s="374" t="s">
        <v>439</v>
      </c>
      <c r="C11" s="350"/>
      <c r="D11" s="374" t="s">
        <v>52</v>
      </c>
      <c r="E11" s="355">
        <v>9300</v>
      </c>
      <c r="F11" s="575"/>
    </row>
    <row r="12" spans="1:6" ht="12.95" customHeight="1">
      <c r="A12" s="373" t="s">
        <v>26</v>
      </c>
      <c r="B12" s="374" t="s">
        <v>318</v>
      </c>
      <c r="C12" s="349">
        <v>33832</v>
      </c>
      <c r="D12" s="51"/>
      <c r="E12" s="355"/>
      <c r="F12" s="575"/>
    </row>
    <row r="13" spans="1:6" ht="12.95" customHeight="1">
      <c r="A13" s="373" t="s">
        <v>27</v>
      </c>
      <c r="B13" s="51"/>
      <c r="C13" s="349"/>
      <c r="D13" s="51"/>
      <c r="E13" s="355"/>
      <c r="F13" s="575"/>
    </row>
    <row r="14" spans="1:6" ht="12.95" customHeight="1">
      <c r="A14" s="373" t="s">
        <v>28</v>
      </c>
      <c r="B14" s="479"/>
      <c r="C14" s="350"/>
      <c r="D14" s="51"/>
      <c r="E14" s="355"/>
      <c r="F14" s="575"/>
    </row>
    <row r="15" spans="1:6" ht="12.95" customHeight="1">
      <c r="A15" s="373" t="s">
        <v>29</v>
      </c>
      <c r="B15" s="51"/>
      <c r="C15" s="349"/>
      <c r="D15" s="51"/>
      <c r="E15" s="355"/>
      <c r="F15" s="575"/>
    </row>
    <row r="16" spans="1:6" ht="12.95" customHeight="1">
      <c r="A16" s="373" t="s">
        <v>30</v>
      </c>
      <c r="B16" s="51"/>
      <c r="C16" s="349"/>
      <c r="D16" s="51"/>
      <c r="E16" s="355"/>
      <c r="F16" s="575"/>
    </row>
    <row r="17" spans="1:6" ht="12.95" customHeight="1" thickBot="1">
      <c r="A17" s="373" t="s">
        <v>31</v>
      </c>
      <c r="B17" s="62"/>
      <c r="C17" s="351"/>
      <c r="D17" s="51"/>
      <c r="E17" s="356"/>
      <c r="F17" s="575"/>
    </row>
    <row r="18" spans="1:6" ht="15.95" customHeight="1" thickBot="1">
      <c r="A18" s="376" t="s">
        <v>32</v>
      </c>
      <c r="B18" s="150" t="s">
        <v>487</v>
      </c>
      <c r="C18" s="352">
        <f>+C6+C7+C9+C10+C12+C13+C14+C15+C16+C17</f>
        <v>295832</v>
      </c>
      <c r="D18" s="150" t="s">
        <v>447</v>
      </c>
      <c r="E18" s="357">
        <f>SUM(E6:E17)</f>
        <v>311454</v>
      </c>
      <c r="F18" s="575"/>
    </row>
    <row r="19" spans="1:6" ht="12.95" customHeight="1">
      <c r="A19" s="377" t="s">
        <v>33</v>
      </c>
      <c r="B19" s="378" t="s">
        <v>442</v>
      </c>
      <c r="C19" s="543">
        <f>+C20+C21+C22+C23</f>
        <v>29077</v>
      </c>
      <c r="D19" s="379" t="s">
        <v>202</v>
      </c>
      <c r="E19" s="358"/>
      <c r="F19" s="575"/>
    </row>
    <row r="20" spans="1:6" ht="12.95" customHeight="1">
      <c r="A20" s="380" t="s">
        <v>34</v>
      </c>
      <c r="B20" s="379" t="s">
        <v>243</v>
      </c>
      <c r="C20" s="95">
        <v>29077</v>
      </c>
      <c r="D20" s="379" t="s">
        <v>446</v>
      </c>
      <c r="E20" s="96"/>
      <c r="F20" s="575"/>
    </row>
    <row r="21" spans="1:6" ht="12.95" customHeight="1">
      <c r="A21" s="380" t="s">
        <v>35</v>
      </c>
      <c r="B21" s="379" t="s">
        <v>244</v>
      </c>
      <c r="C21" s="95"/>
      <c r="D21" s="379" t="s">
        <v>167</v>
      </c>
      <c r="E21" s="96"/>
      <c r="F21" s="575"/>
    </row>
    <row r="22" spans="1:6" ht="12.95" customHeight="1">
      <c r="A22" s="380" t="s">
        <v>36</v>
      </c>
      <c r="B22" s="379" t="s">
        <v>249</v>
      </c>
      <c r="C22" s="95"/>
      <c r="D22" s="379" t="s">
        <v>168</v>
      </c>
      <c r="E22" s="96"/>
      <c r="F22" s="575"/>
    </row>
    <row r="23" spans="1:6" ht="12.95" customHeight="1">
      <c r="A23" s="380" t="s">
        <v>37</v>
      </c>
      <c r="B23" s="379" t="s">
        <v>250</v>
      </c>
      <c r="C23" s="95"/>
      <c r="D23" s="378" t="s">
        <v>252</v>
      </c>
      <c r="E23" s="96"/>
      <c r="F23" s="575"/>
    </row>
    <row r="24" spans="1:6" ht="12.95" customHeight="1">
      <c r="A24" s="380" t="s">
        <v>38</v>
      </c>
      <c r="B24" s="379" t="s">
        <v>443</v>
      </c>
      <c r="C24" s="381">
        <f>+C25+C26</f>
        <v>0</v>
      </c>
      <c r="D24" s="379" t="s">
        <v>203</v>
      </c>
      <c r="E24" s="96"/>
      <c r="F24" s="575"/>
    </row>
    <row r="25" spans="1:6" ht="12.95" customHeight="1">
      <c r="A25" s="377" t="s">
        <v>39</v>
      </c>
      <c r="B25" s="378" t="s">
        <v>440</v>
      </c>
      <c r="C25" s="353"/>
      <c r="D25" s="372" t="s">
        <v>204</v>
      </c>
      <c r="E25" s="358"/>
      <c r="F25" s="575"/>
    </row>
    <row r="26" spans="1:6" ht="12.95" customHeight="1" thickBot="1">
      <c r="A26" s="380" t="s">
        <v>40</v>
      </c>
      <c r="B26" s="379" t="s">
        <v>441</v>
      </c>
      <c r="C26" s="95"/>
      <c r="D26" s="51"/>
      <c r="E26" s="96"/>
      <c r="F26" s="575"/>
    </row>
    <row r="27" spans="1:6" ht="15.95" customHeight="1" thickBot="1">
      <c r="A27" s="376" t="s">
        <v>41</v>
      </c>
      <c r="B27" s="150" t="s">
        <v>444</v>
      </c>
      <c r="C27" s="352">
        <f>+C19+C24</f>
        <v>29077</v>
      </c>
      <c r="D27" s="150" t="s">
        <v>448</v>
      </c>
      <c r="E27" s="357">
        <f>SUM(E19:E26)</f>
        <v>0</v>
      </c>
      <c r="F27" s="575"/>
    </row>
    <row r="28" spans="1:6" ht="13.5" thickBot="1">
      <c r="A28" s="376" t="s">
        <v>42</v>
      </c>
      <c r="B28" s="382" t="s">
        <v>445</v>
      </c>
      <c r="C28" s="383">
        <f>+C18+C27</f>
        <v>324909</v>
      </c>
      <c r="D28" s="382" t="s">
        <v>449</v>
      </c>
      <c r="E28" s="383">
        <f>+E18+E27</f>
        <v>311454</v>
      </c>
      <c r="F28" s="575"/>
    </row>
    <row r="29" spans="1:6" ht="13.5" thickBot="1">
      <c r="A29" s="376" t="s">
        <v>43</v>
      </c>
      <c r="B29" s="382" t="s">
        <v>180</v>
      </c>
      <c r="C29" s="383"/>
      <c r="D29" s="382" t="s">
        <v>181</v>
      </c>
      <c r="E29" s="383" t="str">
        <f>IF(C18-E18&gt;0,C18-E18,"-")</f>
        <v>-</v>
      </c>
      <c r="F29" s="575"/>
    </row>
    <row r="30" spans="1:6" ht="13.5" thickBot="1">
      <c r="A30" s="376" t="s">
        <v>44</v>
      </c>
      <c r="B30" s="382" t="s">
        <v>253</v>
      </c>
      <c r="C30" s="383" t="str">
        <f>IF(C18+C19-E28&lt;0,E28-(C18+C19),"-")</f>
        <v>-</v>
      </c>
      <c r="D30" s="382" t="s">
        <v>254</v>
      </c>
      <c r="E30" s="383">
        <f>IF(C18+C19-E28&gt;0,C18+C19-E28,"-")</f>
        <v>13455</v>
      </c>
      <c r="F30" s="575"/>
    </row>
    <row r="31" spans="1:6" ht="18.75">
      <c r="B31" s="576"/>
      <c r="C31" s="576"/>
      <c r="D31" s="576"/>
    </row>
  </sheetData>
  <mergeCells count="3">
    <mergeCell ref="A3:A4"/>
    <mergeCell ref="F1:F30"/>
    <mergeCell ref="B31:D31"/>
  </mergeCells>
  <phoneticPr fontId="0" type="noConversion"/>
  <printOptions horizontalCentered="1"/>
  <pageMargins left="0.33" right="0.48" top="0.9055118110236221" bottom="0.5" header="0.6692913385826772" footer="0.28000000000000003"/>
  <pageSetup paperSize="9" orientation="landscape" verticalDpi="300" r:id="rId1"/>
  <headerFooter alignWithMargins="0">
    <oddHeader xml:space="preserve">&amp;R&amp;"Times New Roman CE,Félkövér dőlt"&amp;11 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92D050"/>
  </sheetPr>
  <dimension ref="A1:F33"/>
  <sheetViews>
    <sheetView topLeftCell="A13" zoomScaleSheetLayoutView="115" workbookViewId="0">
      <selection activeCell="C12" sqref="C12"/>
    </sheetView>
  </sheetViews>
  <sheetFormatPr defaultRowHeight="12.75"/>
  <cols>
    <col min="1" max="1" width="6.83203125" style="60" customWidth="1"/>
    <col min="2" max="2" width="55.1640625" style="222" customWidth="1"/>
    <col min="3" max="3" width="16.33203125" style="60" customWidth="1"/>
    <col min="4" max="4" width="55.1640625" style="60" customWidth="1"/>
    <col min="5" max="5" width="16.33203125" style="60" customWidth="1"/>
    <col min="6" max="6" width="4.83203125" style="60" customWidth="1"/>
    <col min="7" max="16384" width="9.33203125" style="60"/>
  </cols>
  <sheetData>
    <row r="1" spans="1:6" ht="31.5">
      <c r="B1" s="359" t="s">
        <v>170</v>
      </c>
      <c r="C1" s="360"/>
      <c r="D1" s="360"/>
      <c r="E1" s="360"/>
      <c r="F1" s="575" t="s">
        <v>450</v>
      </c>
    </row>
    <row r="2" spans="1:6" ht="14.25" thickBot="1">
      <c r="E2" s="361" t="s">
        <v>67</v>
      </c>
      <c r="F2" s="575"/>
    </row>
    <row r="3" spans="1:6" ht="13.5" thickBot="1">
      <c r="A3" s="577" t="s">
        <v>76</v>
      </c>
      <c r="B3" s="362" t="s">
        <v>59</v>
      </c>
      <c r="C3" s="363"/>
      <c r="D3" s="362" t="s">
        <v>61</v>
      </c>
      <c r="E3" s="364"/>
      <c r="F3" s="575"/>
    </row>
    <row r="4" spans="1:6" s="365" customFormat="1" ht="24.75" thickBot="1">
      <c r="A4" s="578"/>
      <c r="B4" s="223" t="s">
        <v>68</v>
      </c>
      <c r="C4" s="224" t="s">
        <v>275</v>
      </c>
      <c r="D4" s="223" t="s">
        <v>68</v>
      </c>
      <c r="E4" s="224" t="s">
        <v>275</v>
      </c>
      <c r="F4" s="575"/>
    </row>
    <row r="5" spans="1:6" s="365" customFormat="1" ht="13.5" thickBot="1">
      <c r="A5" s="366">
        <v>1</v>
      </c>
      <c r="B5" s="367">
        <v>2</v>
      </c>
      <c r="C5" s="368">
        <v>3</v>
      </c>
      <c r="D5" s="367">
        <v>4</v>
      </c>
      <c r="E5" s="369">
        <v>5</v>
      </c>
      <c r="F5" s="575"/>
    </row>
    <row r="6" spans="1:6" ht="12.95" customHeight="1">
      <c r="A6" s="371" t="s">
        <v>20</v>
      </c>
      <c r="B6" s="372" t="s">
        <v>451</v>
      </c>
      <c r="C6" s="348"/>
      <c r="D6" s="372" t="s">
        <v>245</v>
      </c>
      <c r="E6" s="354">
        <v>13606</v>
      </c>
      <c r="F6" s="575"/>
    </row>
    <row r="7" spans="1:6">
      <c r="A7" s="373" t="s">
        <v>21</v>
      </c>
      <c r="B7" s="374" t="s">
        <v>452</v>
      </c>
      <c r="C7" s="349"/>
      <c r="D7" s="374" t="s">
        <v>457</v>
      </c>
      <c r="E7" s="355"/>
      <c r="F7" s="575"/>
    </row>
    <row r="8" spans="1:6" ht="12.95" customHeight="1">
      <c r="A8" s="373" t="s">
        <v>22</v>
      </c>
      <c r="B8" s="374" t="s">
        <v>12</v>
      </c>
      <c r="C8" s="349">
        <v>2055</v>
      </c>
      <c r="D8" s="374" t="s">
        <v>198</v>
      </c>
      <c r="E8" s="355">
        <v>11030</v>
      </c>
      <c r="F8" s="575"/>
    </row>
    <row r="9" spans="1:6" ht="12.95" customHeight="1">
      <c r="A9" s="373" t="s">
        <v>23</v>
      </c>
      <c r="B9" s="374" t="s">
        <v>453</v>
      </c>
      <c r="C9" s="349"/>
      <c r="D9" s="374" t="s">
        <v>458</v>
      </c>
      <c r="E9" s="355"/>
      <c r="F9" s="575"/>
    </row>
    <row r="10" spans="1:6" ht="12.75" customHeight="1">
      <c r="A10" s="373" t="s">
        <v>24</v>
      </c>
      <c r="B10" s="374" t="s">
        <v>454</v>
      </c>
      <c r="C10" s="349"/>
      <c r="D10" s="374" t="s">
        <v>248</v>
      </c>
      <c r="E10" s="355"/>
      <c r="F10" s="575"/>
    </row>
    <row r="11" spans="1:6" ht="12.95" customHeight="1">
      <c r="A11" s="373" t="s">
        <v>25</v>
      </c>
      <c r="B11" s="374" t="s">
        <v>455</v>
      </c>
      <c r="C11" s="350">
        <v>9126</v>
      </c>
      <c r="D11" s="51"/>
      <c r="E11" s="355"/>
      <c r="F11" s="575"/>
    </row>
    <row r="12" spans="1:6" ht="12.95" customHeight="1">
      <c r="A12" s="373" t="s">
        <v>26</v>
      </c>
      <c r="B12" s="51"/>
      <c r="C12" s="349"/>
      <c r="D12" s="51"/>
      <c r="E12" s="355"/>
      <c r="F12" s="575"/>
    </row>
    <row r="13" spans="1:6" ht="12.95" customHeight="1">
      <c r="A13" s="373" t="s">
        <v>27</v>
      </c>
      <c r="B13" s="51"/>
      <c r="C13" s="349"/>
      <c r="D13" s="51"/>
      <c r="E13" s="355"/>
      <c r="F13" s="575"/>
    </row>
    <row r="14" spans="1:6" ht="12.95" customHeight="1">
      <c r="A14" s="373" t="s">
        <v>28</v>
      </c>
      <c r="B14" s="51"/>
      <c r="C14" s="350"/>
      <c r="D14" s="51"/>
      <c r="E14" s="355"/>
      <c r="F14" s="575"/>
    </row>
    <row r="15" spans="1:6">
      <c r="A15" s="373" t="s">
        <v>29</v>
      </c>
      <c r="B15" s="51"/>
      <c r="C15" s="350"/>
      <c r="D15" s="51"/>
      <c r="E15" s="355"/>
      <c r="F15" s="575"/>
    </row>
    <row r="16" spans="1:6" ht="12.95" customHeight="1" thickBot="1">
      <c r="A16" s="440" t="s">
        <v>30</v>
      </c>
      <c r="B16" s="480"/>
      <c r="C16" s="442"/>
      <c r="D16" s="441" t="s">
        <v>52</v>
      </c>
      <c r="E16" s="405"/>
      <c r="F16" s="575"/>
    </row>
    <row r="17" spans="1:6" ht="15.95" customHeight="1" thickBot="1">
      <c r="A17" s="376" t="s">
        <v>31</v>
      </c>
      <c r="B17" s="150" t="s">
        <v>488</v>
      </c>
      <c r="C17" s="352">
        <f>+C6+C8+C9+C11+C12+C13+C14+C15+C16</f>
        <v>11181</v>
      </c>
      <c r="D17" s="150" t="s">
        <v>489</v>
      </c>
      <c r="E17" s="357">
        <f>+E6+E8+E10+E11+E12+E13+E14+E15+E16</f>
        <v>24636</v>
      </c>
      <c r="F17" s="575"/>
    </row>
    <row r="18" spans="1:6" ht="12.95" customHeight="1">
      <c r="A18" s="371" t="s">
        <v>32</v>
      </c>
      <c r="B18" s="386" t="s">
        <v>266</v>
      </c>
      <c r="C18" s="393">
        <f>+C19+C20+C21+C22+C23</f>
        <v>0</v>
      </c>
      <c r="D18" s="379" t="s">
        <v>202</v>
      </c>
      <c r="E18" s="93"/>
      <c r="F18" s="575"/>
    </row>
    <row r="19" spans="1:6" ht="12.95" customHeight="1">
      <c r="A19" s="373" t="s">
        <v>33</v>
      </c>
      <c r="B19" s="387" t="s">
        <v>255</v>
      </c>
      <c r="C19" s="95"/>
      <c r="D19" s="379" t="s">
        <v>205</v>
      </c>
      <c r="E19" s="96"/>
      <c r="F19" s="575"/>
    </row>
    <row r="20" spans="1:6" ht="12.95" customHeight="1">
      <c r="A20" s="371" t="s">
        <v>34</v>
      </c>
      <c r="B20" s="387" t="s">
        <v>256</v>
      </c>
      <c r="C20" s="95"/>
      <c r="D20" s="379" t="s">
        <v>167</v>
      </c>
      <c r="E20" s="96"/>
      <c r="F20" s="575"/>
    </row>
    <row r="21" spans="1:6" ht="12.95" customHeight="1">
      <c r="A21" s="373" t="s">
        <v>35</v>
      </c>
      <c r="B21" s="387" t="s">
        <v>257</v>
      </c>
      <c r="C21" s="95"/>
      <c r="D21" s="379" t="s">
        <v>168</v>
      </c>
      <c r="E21" s="96"/>
      <c r="F21" s="575"/>
    </row>
    <row r="22" spans="1:6" ht="12.95" customHeight="1">
      <c r="A22" s="371" t="s">
        <v>36</v>
      </c>
      <c r="B22" s="387" t="s">
        <v>258</v>
      </c>
      <c r="C22" s="95"/>
      <c r="D22" s="378" t="s">
        <v>252</v>
      </c>
      <c r="E22" s="96"/>
      <c r="F22" s="575"/>
    </row>
    <row r="23" spans="1:6" ht="12.95" customHeight="1">
      <c r="A23" s="373" t="s">
        <v>37</v>
      </c>
      <c r="B23" s="388" t="s">
        <v>259</v>
      </c>
      <c r="C23" s="95"/>
      <c r="D23" s="379" t="s">
        <v>206</v>
      </c>
      <c r="E23" s="96"/>
      <c r="F23" s="575"/>
    </row>
    <row r="24" spans="1:6" ht="12.95" customHeight="1">
      <c r="A24" s="371" t="s">
        <v>38</v>
      </c>
      <c r="B24" s="389" t="s">
        <v>260</v>
      </c>
      <c r="C24" s="381">
        <f>+C25+C26+C27+C28+C29</f>
        <v>0</v>
      </c>
      <c r="D24" s="390" t="s">
        <v>204</v>
      </c>
      <c r="E24" s="96"/>
      <c r="F24" s="575"/>
    </row>
    <row r="25" spans="1:6" ht="12.95" customHeight="1">
      <c r="A25" s="373" t="s">
        <v>39</v>
      </c>
      <c r="B25" s="388" t="s">
        <v>261</v>
      </c>
      <c r="C25" s="95"/>
      <c r="D25" s="390" t="s">
        <v>459</v>
      </c>
      <c r="E25" s="96"/>
      <c r="F25" s="575"/>
    </row>
    <row r="26" spans="1:6" ht="12.95" customHeight="1">
      <c r="A26" s="371" t="s">
        <v>40</v>
      </c>
      <c r="B26" s="388" t="s">
        <v>262</v>
      </c>
      <c r="C26" s="95"/>
      <c r="D26" s="385"/>
      <c r="E26" s="96"/>
      <c r="F26" s="575"/>
    </row>
    <row r="27" spans="1:6" ht="12.95" customHeight="1">
      <c r="A27" s="373" t="s">
        <v>41</v>
      </c>
      <c r="B27" s="387" t="s">
        <v>263</v>
      </c>
      <c r="C27" s="95"/>
      <c r="D27" s="146"/>
      <c r="E27" s="96"/>
      <c r="F27" s="575"/>
    </row>
    <row r="28" spans="1:6" ht="12.95" customHeight="1">
      <c r="A28" s="371" t="s">
        <v>42</v>
      </c>
      <c r="B28" s="391" t="s">
        <v>264</v>
      </c>
      <c r="C28" s="95"/>
      <c r="D28" s="51"/>
      <c r="E28" s="96"/>
      <c r="F28" s="575"/>
    </row>
    <row r="29" spans="1:6" ht="12.95" customHeight="1" thickBot="1">
      <c r="A29" s="373" t="s">
        <v>43</v>
      </c>
      <c r="B29" s="392" t="s">
        <v>265</v>
      </c>
      <c r="C29" s="95"/>
      <c r="D29" s="146"/>
      <c r="E29" s="96"/>
      <c r="F29" s="575"/>
    </row>
    <row r="30" spans="1:6" ht="21.75" customHeight="1" thickBot="1">
      <c r="A30" s="376" t="s">
        <v>44</v>
      </c>
      <c r="B30" s="150" t="s">
        <v>456</v>
      </c>
      <c r="C30" s="352">
        <f>+C18+C24</f>
        <v>0</v>
      </c>
      <c r="D30" s="150" t="s">
        <v>460</v>
      </c>
      <c r="E30" s="357">
        <f>SUM(E18:E29)</f>
        <v>0</v>
      </c>
      <c r="F30" s="575"/>
    </row>
    <row r="31" spans="1:6" ht="13.5" thickBot="1">
      <c r="A31" s="376" t="s">
        <v>45</v>
      </c>
      <c r="B31" s="382" t="s">
        <v>461</v>
      </c>
      <c r="C31" s="383">
        <f>+C17+C30</f>
        <v>11181</v>
      </c>
      <c r="D31" s="382" t="s">
        <v>462</v>
      </c>
      <c r="E31" s="383">
        <f>+E17+E30</f>
        <v>24636</v>
      </c>
      <c r="F31" s="575"/>
    </row>
    <row r="32" spans="1:6" ht="13.5" thickBot="1">
      <c r="A32" s="376" t="s">
        <v>46</v>
      </c>
      <c r="B32" s="382" t="s">
        <v>180</v>
      </c>
      <c r="C32" s="383">
        <f>IF(C17-E17&lt;0,E17-C17,"-")</f>
        <v>13455</v>
      </c>
      <c r="D32" s="382" t="s">
        <v>181</v>
      </c>
      <c r="E32" s="383" t="str">
        <f>IF(C17-E17&gt;0,C17-E17,"-")</f>
        <v>-</v>
      </c>
      <c r="F32" s="575"/>
    </row>
    <row r="33" spans="1:6" ht="13.5" thickBot="1">
      <c r="A33" s="376" t="s">
        <v>47</v>
      </c>
      <c r="B33" s="382" t="s">
        <v>253</v>
      </c>
      <c r="C33" s="383">
        <f>IF(C17+C18-E31&lt;0,E31-(C17+C18),"-")</f>
        <v>13455</v>
      </c>
      <c r="D33" s="382" t="s">
        <v>254</v>
      </c>
      <c r="E33" s="383" t="str">
        <f>IF(C17+C18-E31&gt;0,C17+C18-E31,"-")</f>
        <v>-</v>
      </c>
      <c r="F33" s="575"/>
    </row>
  </sheetData>
  <sheetProtection sheet="1" objects="1" scenarios="1"/>
  <mergeCells count="2">
    <mergeCell ref="A3:A4"/>
    <mergeCell ref="F1:F33"/>
  </mergeCells>
  <phoneticPr fontId="0" type="noConversion"/>
  <printOptions horizontalCentered="1"/>
  <pageMargins left="0.78740157480314965" right="0.78740157480314965" top="0.49" bottom="0.79" header="0.49" footer="0.78740157480314965"/>
  <pageSetup paperSize="9" scale="93" orientation="landscape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E19"/>
  <sheetViews>
    <sheetView workbookViewId="0">
      <selection activeCell="E27" sqref="E27"/>
    </sheetView>
  </sheetViews>
  <sheetFormatPr defaultRowHeight="12.75"/>
  <cols>
    <col min="1" max="1" width="46.33203125" customWidth="1"/>
    <col min="2" max="2" width="13.83203125" customWidth="1"/>
    <col min="3" max="3" width="66.1640625" customWidth="1"/>
    <col min="4" max="5" width="13.83203125" customWidth="1"/>
  </cols>
  <sheetData>
    <row r="1" spans="1:5" ht="18.75">
      <c r="A1" s="151" t="s">
        <v>162</v>
      </c>
      <c r="E1" s="154" t="s">
        <v>166</v>
      </c>
    </row>
    <row r="3" spans="1:5">
      <c r="A3" s="160"/>
      <c r="B3" s="161"/>
      <c r="C3" s="160"/>
      <c r="D3" s="163"/>
      <c r="E3" s="161"/>
    </row>
    <row r="4" spans="1:5" ht="15.75">
      <c r="A4" s="105" t="s">
        <v>463</v>
      </c>
      <c r="B4" s="162"/>
      <c r="C4" s="171"/>
      <c r="D4" s="163"/>
      <c r="E4" s="161"/>
    </row>
    <row r="5" spans="1:5">
      <c r="A5" s="160"/>
      <c r="B5" s="161"/>
      <c r="C5" s="160"/>
      <c r="D5" s="163"/>
      <c r="E5" s="161"/>
    </row>
    <row r="6" spans="1:5">
      <c r="A6" s="160" t="s">
        <v>465</v>
      </c>
      <c r="B6" s="161">
        <f>+'1..sz.mell.'!C60</f>
        <v>307013</v>
      </c>
      <c r="C6" s="160" t="s">
        <v>466</v>
      </c>
      <c r="D6" s="163">
        <f>+'2.1.sz.mell  '!C18+'2.2.sz.mell  '!C17</f>
        <v>307013</v>
      </c>
      <c r="E6" s="161">
        <f t="shared" ref="E6:E15" si="0">+B6-D6</f>
        <v>0</v>
      </c>
    </row>
    <row r="7" spans="1:5">
      <c r="A7" s="160" t="s">
        <v>467</v>
      </c>
      <c r="B7" s="161">
        <f>+'1..sz.mell.'!C83</f>
        <v>29077</v>
      </c>
      <c r="C7" s="160" t="s">
        <v>468</v>
      </c>
      <c r="D7" s="163">
        <f>+'2.1.sz.mell  '!C27+'2.2.sz.mell  '!C30</f>
        <v>29077</v>
      </c>
      <c r="E7" s="161">
        <f t="shared" si="0"/>
        <v>0</v>
      </c>
    </row>
    <row r="8" spans="1:5">
      <c r="A8" s="160" t="s">
        <v>469</v>
      </c>
      <c r="B8" s="161">
        <f>+'1..sz.mell.'!C84</f>
        <v>336090</v>
      </c>
      <c r="C8" s="160" t="s">
        <v>470</v>
      </c>
      <c r="D8" s="163">
        <f>+'2.1.sz.mell  '!C28+'2.2.sz.mell  '!C31</f>
        <v>336090</v>
      </c>
      <c r="E8" s="161">
        <f t="shared" si="0"/>
        <v>0</v>
      </c>
    </row>
    <row r="9" spans="1:5">
      <c r="A9" s="160"/>
      <c r="B9" s="161"/>
      <c r="C9" s="160"/>
      <c r="D9" s="163"/>
      <c r="E9" s="161"/>
    </row>
    <row r="10" spans="1:5">
      <c r="A10" s="160"/>
      <c r="B10" s="161"/>
      <c r="C10" s="160"/>
      <c r="D10" s="163"/>
      <c r="E10" s="161"/>
    </row>
    <row r="11" spans="1:5" ht="15.75">
      <c r="A11" s="105" t="s">
        <v>464</v>
      </c>
      <c r="B11" s="162"/>
      <c r="C11" s="171"/>
      <c r="D11" s="163"/>
      <c r="E11" s="161"/>
    </row>
    <row r="12" spans="1:5">
      <c r="A12" s="160"/>
      <c r="B12" s="161"/>
      <c r="C12" s="160"/>
      <c r="D12" s="163"/>
      <c r="E12" s="161"/>
    </row>
    <row r="13" spans="1:5">
      <c r="A13" s="160" t="s">
        <v>474</v>
      </c>
      <c r="B13" s="161">
        <f>+'1..sz.mell.'!C123</f>
        <v>336090</v>
      </c>
      <c r="C13" s="160" t="s">
        <v>473</v>
      </c>
      <c r="D13" s="163">
        <f>+'2.1.sz.mell  '!E18+'2.2.sz.mell  '!E17</f>
        <v>336090</v>
      </c>
      <c r="E13" s="161">
        <f t="shared" si="0"/>
        <v>0</v>
      </c>
    </row>
    <row r="14" spans="1:5">
      <c r="A14" s="160" t="s">
        <v>273</v>
      </c>
      <c r="B14" s="161">
        <f>+'1..sz.mell.'!C143</f>
        <v>0</v>
      </c>
      <c r="C14" s="160" t="s">
        <v>472</v>
      </c>
      <c r="D14" s="163">
        <f>+'2.1.sz.mell  '!E27+'2.2.sz.mell  '!E30</f>
        <v>0</v>
      </c>
      <c r="E14" s="161">
        <f t="shared" si="0"/>
        <v>0</v>
      </c>
    </row>
    <row r="15" spans="1:5">
      <c r="A15" s="160" t="s">
        <v>475</v>
      </c>
      <c r="B15" s="161">
        <f>+'1..sz.mell.'!C144</f>
        <v>336090</v>
      </c>
      <c r="C15" s="160" t="s">
        <v>471</v>
      </c>
      <c r="D15" s="163">
        <f>+'2.1.sz.mell  '!E28+'2.2.sz.mell  '!E31</f>
        <v>336090</v>
      </c>
      <c r="E15" s="161">
        <f t="shared" si="0"/>
        <v>0</v>
      </c>
    </row>
    <row r="16" spans="1:5">
      <c r="A16" s="152"/>
      <c r="B16" s="152"/>
      <c r="C16" s="160"/>
      <c r="D16" s="163"/>
      <c r="E16" s="153"/>
    </row>
    <row r="17" spans="1:5">
      <c r="A17" s="152"/>
      <c r="B17" s="152"/>
      <c r="C17" s="152"/>
      <c r="D17" s="152"/>
      <c r="E17" s="152"/>
    </row>
    <row r="18" spans="1:5">
      <c r="A18" s="152"/>
      <c r="B18" s="152"/>
      <c r="C18" s="152"/>
      <c r="D18" s="152"/>
      <c r="E18" s="152"/>
    </row>
    <row r="19" spans="1:5">
      <c r="A19" s="152"/>
      <c r="B19" s="152"/>
      <c r="C19" s="152"/>
      <c r="D19" s="152"/>
      <c r="E19" s="152"/>
    </row>
  </sheetData>
  <sheetProtection sheet="1"/>
  <phoneticPr fontId="30" type="noConversion"/>
  <conditionalFormatting sqref="E3:E15">
    <cfRule type="cellIs" dxfId="2" priority="1" stopIfTrue="1" operator="notEqual">
      <formula>0</formula>
    </cfRule>
  </conditionalFormatting>
  <pageMargins left="0.79" right="0.56999999999999995" top="0.88" bottom="0.66" header="0.5" footer="0.5"/>
  <pageSetup paperSize="9" scale="9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92D050"/>
  </sheetPr>
  <dimension ref="A1:G11"/>
  <sheetViews>
    <sheetView zoomScale="120" zoomScaleNormal="120" workbookViewId="0">
      <selection activeCell="J9" sqref="J9"/>
    </sheetView>
  </sheetViews>
  <sheetFormatPr defaultRowHeight="15"/>
  <cols>
    <col min="1" max="1" width="5.6640625" style="174" customWidth="1"/>
    <col min="2" max="2" width="35.6640625" style="174" customWidth="1"/>
    <col min="3" max="6" width="14" style="174" customWidth="1"/>
    <col min="7" max="16384" width="9.33203125" style="174"/>
  </cols>
  <sheetData>
    <row r="1" spans="1:7" ht="33" customHeight="1">
      <c r="A1" s="579" t="s">
        <v>537</v>
      </c>
      <c r="B1" s="579"/>
      <c r="C1" s="579"/>
      <c r="D1" s="579"/>
      <c r="E1" s="579"/>
      <c r="F1" s="579"/>
    </row>
    <row r="2" spans="1:7" ht="15.95" customHeight="1" thickBot="1">
      <c r="A2" s="175"/>
      <c r="B2" s="175"/>
      <c r="C2" s="580"/>
      <c r="D2" s="580"/>
      <c r="E2" s="587" t="s">
        <v>56</v>
      </c>
      <c r="F2" s="587"/>
      <c r="G2" s="182"/>
    </row>
    <row r="3" spans="1:7" ht="63" customHeight="1">
      <c r="A3" s="583" t="s">
        <v>18</v>
      </c>
      <c r="B3" s="585" t="s">
        <v>209</v>
      </c>
      <c r="C3" s="585" t="s">
        <v>274</v>
      </c>
      <c r="D3" s="585"/>
      <c r="E3" s="585"/>
      <c r="F3" s="581" t="s">
        <v>269</v>
      </c>
    </row>
    <row r="4" spans="1:7" ht="15.75" thickBot="1">
      <c r="A4" s="584"/>
      <c r="B4" s="586"/>
      <c r="C4" s="177" t="s">
        <v>267</v>
      </c>
      <c r="D4" s="177" t="s">
        <v>268</v>
      </c>
      <c r="E4" s="177" t="s">
        <v>476</v>
      </c>
      <c r="F4" s="582"/>
    </row>
    <row r="5" spans="1:7" ht="15.75" thickBot="1">
      <c r="A5" s="179">
        <v>1</v>
      </c>
      <c r="B5" s="180">
        <v>2</v>
      </c>
      <c r="C5" s="180">
        <v>3</v>
      </c>
      <c r="D5" s="180">
        <v>4</v>
      </c>
      <c r="E5" s="180">
        <v>5</v>
      </c>
      <c r="F5" s="181">
        <v>6</v>
      </c>
    </row>
    <row r="6" spans="1:7">
      <c r="A6" s="178" t="s">
        <v>20</v>
      </c>
      <c r="B6" s="200"/>
      <c r="C6" s="201"/>
      <c r="D6" s="201"/>
      <c r="E6" s="201"/>
      <c r="F6" s="185">
        <f>SUM(C6:E6)</f>
        <v>0</v>
      </c>
    </row>
    <row r="7" spans="1:7">
      <c r="A7" s="176" t="s">
        <v>21</v>
      </c>
      <c r="B7" s="202"/>
      <c r="C7" s="203"/>
      <c r="D7" s="203"/>
      <c r="E7" s="203"/>
      <c r="F7" s="186">
        <f>SUM(C7:E7)</f>
        <v>0</v>
      </c>
    </row>
    <row r="8" spans="1:7">
      <c r="A8" s="176" t="s">
        <v>22</v>
      </c>
      <c r="B8" s="202"/>
      <c r="C8" s="203"/>
      <c r="D8" s="203"/>
      <c r="E8" s="203"/>
      <c r="F8" s="186">
        <f>SUM(C8:E8)</f>
        <v>0</v>
      </c>
    </row>
    <row r="9" spans="1:7">
      <c r="A9" s="176" t="s">
        <v>23</v>
      </c>
      <c r="B9" s="202"/>
      <c r="C9" s="203"/>
      <c r="D9" s="203"/>
      <c r="E9" s="203"/>
      <c r="F9" s="186">
        <f>SUM(C9:E9)</f>
        <v>0</v>
      </c>
    </row>
    <row r="10" spans="1:7" ht="15.75" thickBot="1">
      <c r="A10" s="183" t="s">
        <v>24</v>
      </c>
      <c r="B10" s="204"/>
      <c r="C10" s="205"/>
      <c r="D10" s="205"/>
      <c r="E10" s="205"/>
      <c r="F10" s="186">
        <f>SUM(C10:E10)</f>
        <v>0</v>
      </c>
    </row>
    <row r="11" spans="1:7" s="523" customFormat="1" thickBot="1">
      <c r="A11" s="520" t="s">
        <v>25</v>
      </c>
      <c r="B11" s="184" t="s">
        <v>211</v>
      </c>
      <c r="C11" s="521">
        <f>SUM(C6:C10)</f>
        <v>0</v>
      </c>
      <c r="D11" s="521">
        <f>SUM(D6:D10)</f>
        <v>0</v>
      </c>
      <c r="E11" s="521">
        <f>SUM(E6:E10)</f>
        <v>0</v>
      </c>
      <c r="F11" s="522">
        <f>SUM(F6:F10)</f>
        <v>0</v>
      </c>
    </row>
  </sheetData>
  <mergeCells count="7">
    <mergeCell ref="A1:F1"/>
    <mergeCell ref="C2:D2"/>
    <mergeCell ref="F3:F4"/>
    <mergeCell ref="A3:A4"/>
    <mergeCell ref="B3:B4"/>
    <mergeCell ref="C3:E3"/>
    <mergeCell ref="E2:F2"/>
  </mergeCells>
  <phoneticPr fontId="0" type="noConversion"/>
  <printOptions horizontalCentered="1"/>
  <pageMargins left="0.78740157480314965" right="0.78740157480314965" top="1.3779527559055118" bottom="0.98425196850393704" header="0.78740157480314965" footer="0.78740157480314965"/>
  <pageSetup paperSize="9" scale="95" orientation="portrait" r:id="rId1"/>
  <headerFooter alignWithMargins="0">
    <oddHeader>&amp;R&amp;"Times New Roman CE,Félkövér dőlt"&amp;11 3. melléklet a ...../2014. (....) önkormányzati rendelethez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92D050"/>
  </sheetPr>
  <dimension ref="A1:D12"/>
  <sheetViews>
    <sheetView zoomScale="120" zoomScaleNormal="120" workbookViewId="0">
      <selection activeCell="D9" sqref="D9"/>
    </sheetView>
  </sheetViews>
  <sheetFormatPr defaultRowHeight="15"/>
  <cols>
    <col min="1" max="1" width="5.6640625" style="174" customWidth="1"/>
    <col min="2" max="2" width="68.6640625" style="174" customWidth="1"/>
    <col min="3" max="3" width="19.5" style="174" customWidth="1"/>
    <col min="4" max="16384" width="9.33203125" style="174"/>
  </cols>
  <sheetData>
    <row r="1" spans="1:4" ht="33" customHeight="1">
      <c r="A1" s="579" t="s">
        <v>549</v>
      </c>
      <c r="B1" s="579"/>
      <c r="C1" s="579"/>
    </row>
    <row r="2" spans="1:4" ht="15.95" customHeight="1" thickBot="1">
      <c r="A2" s="175"/>
      <c r="B2" s="175"/>
      <c r="C2" s="187" t="s">
        <v>56</v>
      </c>
      <c r="D2" s="182"/>
    </row>
    <row r="3" spans="1:4" ht="26.25" customHeight="1" thickBot="1">
      <c r="A3" s="206" t="s">
        <v>18</v>
      </c>
      <c r="B3" s="207" t="s">
        <v>207</v>
      </c>
      <c r="C3" s="208" t="s">
        <v>275</v>
      </c>
    </row>
    <row r="4" spans="1:4" ht="15.75" thickBot="1">
      <c r="A4" s="209">
        <v>1</v>
      </c>
      <c r="B4" s="210">
        <v>2</v>
      </c>
      <c r="C4" s="211">
        <v>3</v>
      </c>
    </row>
    <row r="5" spans="1:4">
      <c r="A5" s="212" t="s">
        <v>20</v>
      </c>
      <c r="B5" s="397" t="s">
        <v>60</v>
      </c>
      <c r="C5" s="394">
        <v>34650</v>
      </c>
    </row>
    <row r="6" spans="1:4" ht="24.75">
      <c r="A6" s="213" t="s">
        <v>21</v>
      </c>
      <c r="B6" s="431" t="s">
        <v>270</v>
      </c>
      <c r="C6" s="395"/>
    </row>
    <row r="7" spans="1:4">
      <c r="A7" s="213" t="s">
        <v>22</v>
      </c>
      <c r="B7" s="432" t="s">
        <v>528</v>
      </c>
      <c r="C7" s="395">
        <v>2055</v>
      </c>
    </row>
    <row r="8" spans="1:4" ht="24.75">
      <c r="A8" s="213" t="s">
        <v>23</v>
      </c>
      <c r="B8" s="432" t="s">
        <v>272</v>
      </c>
      <c r="C8" s="395"/>
    </row>
    <row r="9" spans="1:4">
      <c r="A9" s="214" t="s">
        <v>24</v>
      </c>
      <c r="B9" s="432" t="s">
        <v>271</v>
      </c>
      <c r="C9" s="396">
        <v>500</v>
      </c>
    </row>
    <row r="10" spans="1:4" ht="15.75" thickBot="1">
      <c r="A10" s="213" t="s">
        <v>25</v>
      </c>
      <c r="B10" s="433" t="s">
        <v>208</v>
      </c>
      <c r="C10" s="395"/>
    </row>
    <row r="11" spans="1:4" ht="15.75" thickBot="1">
      <c r="A11" s="588" t="s">
        <v>212</v>
      </c>
      <c r="B11" s="589"/>
      <c r="C11" s="215">
        <f>SUM(C5:C10)</f>
        <v>37205</v>
      </c>
    </row>
    <row r="12" spans="1:4" ht="23.25" customHeight="1">
      <c r="A12" s="590" t="s">
        <v>242</v>
      </c>
      <c r="B12" s="590"/>
      <c r="C12" s="590"/>
    </row>
  </sheetData>
  <mergeCells count="3">
    <mergeCell ref="A1:C1"/>
    <mergeCell ref="A11:B11"/>
    <mergeCell ref="A12:C12"/>
  </mergeCells>
  <phoneticPr fontId="30" type="noConversion"/>
  <printOptions horizontalCentered="1"/>
  <pageMargins left="0.78740157480314965" right="0.78740157480314965" top="1.3779527559055118" bottom="0.98425196850393704" header="0.78740157480314965" footer="0.78740157480314965"/>
  <pageSetup paperSize="9" scale="95" orientation="portrait" r:id="rId1"/>
  <headerFooter alignWithMargins="0">
    <oddHeader>&amp;R&amp;"Times New Roman CE,Félkövér dőlt"&amp;11 4. melléklet a ...../2014. (....) önkormányzati rendelethez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92D050"/>
  </sheetPr>
  <dimension ref="A1:D8"/>
  <sheetViews>
    <sheetView zoomScale="120" zoomScaleNormal="120" workbookViewId="0">
      <selection activeCell="B13" sqref="B13"/>
    </sheetView>
  </sheetViews>
  <sheetFormatPr defaultRowHeight="15"/>
  <cols>
    <col min="1" max="1" width="5.6640625" style="174" customWidth="1"/>
    <col min="2" max="2" width="66.83203125" style="174" customWidth="1"/>
    <col min="3" max="3" width="27" style="174" customWidth="1"/>
    <col min="4" max="16384" width="9.33203125" style="174"/>
  </cols>
  <sheetData>
    <row r="1" spans="1:4" ht="33" customHeight="1">
      <c r="A1" s="579" t="s">
        <v>548</v>
      </c>
      <c r="B1" s="579"/>
      <c r="C1" s="579"/>
    </row>
    <row r="2" spans="1:4" ht="15.95" customHeight="1" thickBot="1">
      <c r="A2" s="175"/>
      <c r="B2" s="175"/>
      <c r="C2" s="187" t="s">
        <v>56</v>
      </c>
      <c r="D2" s="182"/>
    </row>
    <row r="3" spans="1:4" ht="26.25" customHeight="1" thickBot="1">
      <c r="A3" s="206" t="s">
        <v>18</v>
      </c>
      <c r="B3" s="207" t="s">
        <v>213</v>
      </c>
      <c r="C3" s="208" t="s">
        <v>240</v>
      </c>
    </row>
    <row r="4" spans="1:4" ht="15.75" thickBot="1">
      <c r="A4" s="209">
        <v>1</v>
      </c>
      <c r="B4" s="210">
        <v>2</v>
      </c>
      <c r="C4" s="211">
        <v>3</v>
      </c>
    </row>
    <row r="5" spans="1:4">
      <c r="A5" s="212" t="s">
        <v>20</v>
      </c>
      <c r="B5" s="219"/>
      <c r="C5" s="216"/>
    </row>
    <row r="6" spans="1:4">
      <c r="A6" s="213" t="s">
        <v>21</v>
      </c>
      <c r="B6" s="220"/>
      <c r="C6" s="217"/>
    </row>
    <row r="7" spans="1:4" ht="15.75" thickBot="1">
      <c r="A7" s="214" t="s">
        <v>22</v>
      </c>
      <c r="B7" s="221"/>
      <c r="C7" s="218"/>
    </row>
    <row r="8" spans="1:4" s="523" customFormat="1" ht="17.25" customHeight="1" thickBot="1">
      <c r="A8" s="524" t="s">
        <v>23</v>
      </c>
      <c r="B8" s="155" t="s">
        <v>214</v>
      </c>
      <c r="C8" s="215">
        <f>SUM(C5:C7)</f>
        <v>0</v>
      </c>
    </row>
  </sheetData>
  <mergeCells count="1">
    <mergeCell ref="A1:C1"/>
  </mergeCells>
  <phoneticPr fontId="30" type="noConversion"/>
  <printOptions horizontalCentered="1"/>
  <pageMargins left="0.78740157480314965" right="0.78740157480314965" top="1.3779527559055118" bottom="0.98425196850393704" header="0.78740157480314965" footer="0.78740157480314965"/>
  <pageSetup paperSize="9" scale="95" orientation="portrait" r:id="rId1"/>
  <headerFooter alignWithMargins="0">
    <oddHeader>&amp;R&amp;"Times New Roman CE,Félkövér dőlt"&amp;11 5. melléklet a ...../2014. (....) önkormányzati rendelethez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92D050"/>
  </sheetPr>
  <dimension ref="A1:F24"/>
  <sheetViews>
    <sheetView workbookViewId="0">
      <selection activeCell="E9" sqref="E9"/>
    </sheetView>
  </sheetViews>
  <sheetFormatPr defaultRowHeight="12.75"/>
  <cols>
    <col min="1" max="1" width="47.1640625" style="48" customWidth="1"/>
    <col min="2" max="2" width="15.6640625" style="47" customWidth="1"/>
    <col min="3" max="3" width="16.33203125" style="47" customWidth="1"/>
    <col min="4" max="4" width="18" style="47" customWidth="1"/>
    <col min="5" max="5" width="16.6640625" style="47" customWidth="1"/>
    <col min="6" max="6" width="18.83203125" style="60" customWidth="1"/>
    <col min="7" max="8" width="12.83203125" style="47" customWidth="1"/>
    <col min="9" max="9" width="13.83203125" style="47" customWidth="1"/>
    <col min="10" max="16384" width="9.33203125" style="47"/>
  </cols>
  <sheetData>
    <row r="1" spans="1:6" ht="25.5" customHeight="1">
      <c r="A1" s="591" t="s">
        <v>0</v>
      </c>
      <c r="B1" s="591"/>
      <c r="C1" s="591"/>
      <c r="D1" s="591"/>
      <c r="E1" s="591"/>
      <c r="F1" s="591"/>
    </row>
    <row r="2" spans="1:6" ht="22.5" customHeight="1" thickBot="1">
      <c r="A2" s="222"/>
      <c r="B2" s="60"/>
      <c r="C2" s="60"/>
      <c r="D2" s="60"/>
      <c r="E2" s="60"/>
      <c r="F2" s="55" t="s">
        <v>67</v>
      </c>
    </row>
    <row r="3" spans="1:6" s="50" customFormat="1" ht="44.25" customHeight="1" thickBot="1">
      <c r="A3" s="223" t="s">
        <v>71</v>
      </c>
      <c r="B3" s="224" t="s">
        <v>72</v>
      </c>
      <c r="C3" s="224" t="s">
        <v>73</v>
      </c>
      <c r="D3" s="224" t="s">
        <v>477</v>
      </c>
      <c r="E3" s="224" t="s">
        <v>275</v>
      </c>
      <c r="F3" s="56" t="s">
        <v>478</v>
      </c>
    </row>
    <row r="4" spans="1:6" s="60" customFormat="1" ht="12" customHeight="1" thickBot="1">
      <c r="A4" s="57">
        <v>1</v>
      </c>
      <c r="B4" s="58">
        <v>2</v>
      </c>
      <c r="C4" s="58">
        <v>3</v>
      </c>
      <c r="D4" s="58">
        <v>4</v>
      </c>
      <c r="E4" s="58">
        <v>5</v>
      </c>
      <c r="F4" s="59" t="s">
        <v>92</v>
      </c>
    </row>
    <row r="5" spans="1:6" ht="15.95" customHeight="1">
      <c r="A5" s="525" t="s">
        <v>530</v>
      </c>
      <c r="B5" s="28">
        <v>2000</v>
      </c>
      <c r="C5" s="527" t="s">
        <v>531</v>
      </c>
      <c r="D5" s="28"/>
      <c r="E5" s="28">
        <v>2000</v>
      </c>
      <c r="F5" s="61">
        <f t="shared" ref="F5:F23" si="0">B5-D5-E5</f>
        <v>0</v>
      </c>
    </row>
    <row r="6" spans="1:6" ht="15.95" customHeight="1">
      <c r="A6" s="525" t="s">
        <v>532</v>
      </c>
      <c r="B6" s="28">
        <v>1000</v>
      </c>
      <c r="C6" s="527" t="s">
        <v>531</v>
      </c>
      <c r="D6" s="28"/>
      <c r="E6" s="28">
        <v>1000</v>
      </c>
      <c r="F6" s="61">
        <f t="shared" si="0"/>
        <v>0</v>
      </c>
    </row>
    <row r="7" spans="1:6" ht="15.95" customHeight="1">
      <c r="A7" s="525" t="s">
        <v>538</v>
      </c>
      <c r="B7" s="28">
        <v>9606</v>
      </c>
      <c r="C7" s="527" t="s">
        <v>531</v>
      </c>
      <c r="D7" s="28"/>
      <c r="E7" s="28">
        <v>9606</v>
      </c>
      <c r="F7" s="61">
        <f t="shared" si="0"/>
        <v>0</v>
      </c>
    </row>
    <row r="8" spans="1:6" ht="15.95" customHeight="1">
      <c r="A8" s="526" t="s">
        <v>547</v>
      </c>
      <c r="B8" s="28">
        <v>1000</v>
      </c>
      <c r="C8" s="527" t="s">
        <v>531</v>
      </c>
      <c r="D8" s="28"/>
      <c r="E8" s="28">
        <v>1000</v>
      </c>
      <c r="F8" s="61">
        <f t="shared" si="0"/>
        <v>0</v>
      </c>
    </row>
    <row r="9" spans="1:6" ht="15.95" customHeight="1">
      <c r="A9" s="525"/>
      <c r="B9" s="28"/>
      <c r="C9" s="527"/>
      <c r="D9" s="28"/>
      <c r="E9" s="28"/>
      <c r="F9" s="61">
        <f t="shared" si="0"/>
        <v>0</v>
      </c>
    </row>
    <row r="10" spans="1:6" ht="15.95" customHeight="1">
      <c r="A10" s="526"/>
      <c r="B10" s="28"/>
      <c r="C10" s="527"/>
      <c r="D10" s="28"/>
      <c r="E10" s="28"/>
      <c r="F10" s="61">
        <f t="shared" si="0"/>
        <v>0</v>
      </c>
    </row>
    <row r="11" spans="1:6" ht="15.95" customHeight="1">
      <c r="A11" s="525"/>
      <c r="B11" s="28"/>
      <c r="C11" s="527"/>
      <c r="D11" s="28"/>
      <c r="E11" s="28"/>
      <c r="F11" s="61">
        <f t="shared" si="0"/>
        <v>0</v>
      </c>
    </row>
    <row r="12" spans="1:6" ht="15.95" customHeight="1">
      <c r="A12" s="525"/>
      <c r="B12" s="28"/>
      <c r="C12" s="527"/>
      <c r="D12" s="28"/>
      <c r="E12" s="28"/>
      <c r="F12" s="61">
        <f t="shared" si="0"/>
        <v>0</v>
      </c>
    </row>
    <row r="13" spans="1:6" ht="15.95" customHeight="1">
      <c r="A13" s="525"/>
      <c r="B13" s="28"/>
      <c r="C13" s="527"/>
      <c r="D13" s="28"/>
      <c r="E13" s="28"/>
      <c r="F13" s="61">
        <f t="shared" si="0"/>
        <v>0</v>
      </c>
    </row>
    <row r="14" spans="1:6" ht="15.95" customHeight="1">
      <c r="A14" s="525"/>
      <c r="B14" s="28"/>
      <c r="C14" s="527"/>
      <c r="D14" s="28"/>
      <c r="E14" s="28"/>
      <c r="F14" s="61">
        <f t="shared" si="0"/>
        <v>0</v>
      </c>
    </row>
    <row r="15" spans="1:6" ht="15.95" customHeight="1">
      <c r="A15" s="525"/>
      <c r="B15" s="28"/>
      <c r="C15" s="527"/>
      <c r="D15" s="28"/>
      <c r="E15" s="28"/>
      <c r="F15" s="61">
        <f t="shared" si="0"/>
        <v>0</v>
      </c>
    </row>
    <row r="16" spans="1:6" ht="15.95" customHeight="1">
      <c r="A16" s="525"/>
      <c r="B16" s="28"/>
      <c r="C16" s="527"/>
      <c r="D16" s="28"/>
      <c r="E16" s="28"/>
      <c r="F16" s="61">
        <f t="shared" si="0"/>
        <v>0</v>
      </c>
    </row>
    <row r="17" spans="1:6" ht="15.95" customHeight="1">
      <c r="A17" s="525"/>
      <c r="B17" s="28"/>
      <c r="C17" s="527"/>
      <c r="D17" s="28"/>
      <c r="E17" s="28"/>
      <c r="F17" s="61">
        <f t="shared" si="0"/>
        <v>0</v>
      </c>
    </row>
    <row r="18" spans="1:6" ht="15.95" customHeight="1">
      <c r="A18" s="525"/>
      <c r="B18" s="28"/>
      <c r="C18" s="527"/>
      <c r="D18" s="28"/>
      <c r="E18" s="28"/>
      <c r="F18" s="61">
        <f t="shared" si="0"/>
        <v>0</v>
      </c>
    </row>
    <row r="19" spans="1:6" ht="15.95" customHeight="1">
      <c r="A19" s="525"/>
      <c r="B19" s="28"/>
      <c r="C19" s="527"/>
      <c r="D19" s="28"/>
      <c r="E19" s="28"/>
      <c r="F19" s="61">
        <f t="shared" si="0"/>
        <v>0</v>
      </c>
    </row>
    <row r="20" spans="1:6" ht="15.95" customHeight="1">
      <c r="A20" s="525"/>
      <c r="B20" s="28"/>
      <c r="C20" s="527"/>
      <c r="D20" s="28"/>
      <c r="E20" s="28"/>
      <c r="F20" s="61">
        <f t="shared" si="0"/>
        <v>0</v>
      </c>
    </row>
    <row r="21" spans="1:6" ht="15.95" customHeight="1">
      <c r="A21" s="525"/>
      <c r="B21" s="28"/>
      <c r="C21" s="527"/>
      <c r="D21" s="28"/>
      <c r="E21" s="28"/>
      <c r="F21" s="61">
        <f t="shared" si="0"/>
        <v>0</v>
      </c>
    </row>
    <row r="22" spans="1:6" ht="15.95" customHeight="1">
      <c r="A22" s="525"/>
      <c r="B22" s="28"/>
      <c r="C22" s="527"/>
      <c r="D22" s="28"/>
      <c r="E22" s="28"/>
      <c r="F22" s="61">
        <f t="shared" si="0"/>
        <v>0</v>
      </c>
    </row>
    <row r="23" spans="1:6" ht="15.95" customHeight="1" thickBot="1">
      <c r="A23" s="62"/>
      <c r="B23" s="29"/>
      <c r="C23" s="528"/>
      <c r="D23" s="29"/>
      <c r="E23" s="29"/>
      <c r="F23" s="63">
        <f t="shared" si="0"/>
        <v>0</v>
      </c>
    </row>
    <row r="24" spans="1:6" s="66" customFormat="1" ht="18" customHeight="1" thickBot="1">
      <c r="A24" s="225" t="s">
        <v>70</v>
      </c>
      <c r="B24" s="64">
        <f>SUM(B5:B23)</f>
        <v>13606</v>
      </c>
      <c r="C24" s="142"/>
      <c r="D24" s="64">
        <f>SUM(D5:D23)</f>
        <v>0</v>
      </c>
      <c r="E24" s="64">
        <f>SUM(E5:E23)</f>
        <v>13606</v>
      </c>
      <c r="F24" s="65">
        <f>SUM(F5:F23)</f>
        <v>0</v>
      </c>
    </row>
  </sheetData>
  <sheetProtection sheet="1"/>
  <mergeCells count="1">
    <mergeCell ref="A1:F1"/>
  </mergeCells>
  <phoneticPr fontId="0" type="noConversion"/>
  <printOptions horizontalCentered="1"/>
  <pageMargins left="0.78740157480314965" right="0.78740157480314965" top="1.02" bottom="0.98425196850393704" header="0.78740157480314965" footer="0.78740157480314965"/>
  <pageSetup paperSize="9" scale="105" orientation="landscape" horizontalDpi="300" verticalDpi="300" r:id="rId1"/>
  <headerFooter alignWithMargins="0">
    <oddHeader>&amp;R&amp;"Times New Roman CE,Félkövér dőlt"&amp;11 6. melléklet a ……/2014. (….) önkormányzati rendelethez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22</vt:i4>
      </vt:variant>
      <vt:variant>
        <vt:lpstr>Névvel ellátott tartományok</vt:lpstr>
      </vt:variant>
      <vt:variant>
        <vt:i4>6</vt:i4>
      </vt:variant>
    </vt:vector>
  </HeadingPairs>
  <TitlesOfParts>
    <vt:vector size="28" baseType="lpstr">
      <vt:lpstr>ÖSSZEFÜGGÉSEK</vt:lpstr>
      <vt:lpstr>1..sz.mell.</vt:lpstr>
      <vt:lpstr>2.1.sz.mell  </vt:lpstr>
      <vt:lpstr>2.2.sz.mell  </vt:lpstr>
      <vt:lpstr>ELLENŐRZÉS-1.sz.2.a.sz.2.b.sz.</vt:lpstr>
      <vt:lpstr>3.sz.mell.  </vt:lpstr>
      <vt:lpstr>4.sz.mell.</vt:lpstr>
      <vt:lpstr>5.sz.mell.</vt:lpstr>
      <vt:lpstr>6.sz.mell.</vt:lpstr>
      <vt:lpstr>7.sz.mell.</vt:lpstr>
      <vt:lpstr>8. sz. mell. </vt:lpstr>
      <vt:lpstr>9. sz. mell</vt:lpstr>
      <vt:lpstr>10.sz. mell</vt:lpstr>
      <vt:lpstr>11.sz.mell</vt:lpstr>
      <vt:lpstr>12.sz.mell</vt:lpstr>
      <vt:lpstr>13.sz.mell</vt:lpstr>
      <vt:lpstr>1. sz tájékoztató t.</vt:lpstr>
      <vt:lpstr>2. sz tájékoztató t</vt:lpstr>
      <vt:lpstr>3. sz tájékoztató t.</vt:lpstr>
      <vt:lpstr>4.sz tájékoztató t.</vt:lpstr>
      <vt:lpstr>5.sz.tájékoztató</vt:lpstr>
      <vt:lpstr>Munka1</vt:lpstr>
      <vt:lpstr>'10.sz. mell'!Nyomtatási_cím</vt:lpstr>
      <vt:lpstr>'11.sz.mell'!Nyomtatási_cím</vt:lpstr>
      <vt:lpstr>'12.sz.mell'!Nyomtatási_cím</vt:lpstr>
      <vt:lpstr>'9. sz. mell'!Nyomtatási_cím</vt:lpstr>
      <vt:lpstr>'1. sz tájékoztató t.'!Nyomtatási_terület</vt:lpstr>
      <vt:lpstr>'1..sz.mell.'!Nyomtatási_terület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Makranczi László</dc:creator>
  <cp:lastModifiedBy>Tarac</cp:lastModifiedBy>
  <cp:lastPrinted>2014-02-07T06:43:10Z</cp:lastPrinted>
  <dcterms:created xsi:type="dcterms:W3CDTF">1999-10-30T10:30:45Z</dcterms:created>
  <dcterms:modified xsi:type="dcterms:W3CDTF">2014-02-09T20:44:57Z</dcterms:modified>
</cp:coreProperties>
</file>