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6230" yWindow="-225" windowWidth="12660" windowHeight="11640" tabRatio="727" firstSheet="4" activeTab="6"/>
  </bookViews>
  <sheets>
    <sheet name="ÖSSZEFÜGGÉSEK" sheetId="75" r:id="rId1"/>
    <sheet name="1..sz.mell." sheetId="1" r:id="rId2"/>
    <sheet name="2.1.sz.mell  " sheetId="73" r:id="rId3"/>
    <sheet name="2.2.sz.mell  " sheetId="61" r:id="rId4"/>
    <sheet name="ELLENŐRZÉS-1.sz.2.a.sz.2.b.sz." sheetId="76" r:id="rId5"/>
    <sheet name="6.sz.mell." sheetId="63" r:id="rId6"/>
    <sheet name="7.sz.mell." sheetId="64" r:id="rId7"/>
    <sheet name="9. sz. mell" sheetId="3" r:id="rId8"/>
    <sheet name="10.sz. mell" sheetId="99" r:id="rId9"/>
    <sheet name="11.sz.mell" sheetId="105" r:id="rId10"/>
    <sheet name="12.sz.mell" sheetId="108" r:id="rId11"/>
    <sheet name="Munka1" sheetId="94" r:id="rId12"/>
  </sheets>
  <definedNames>
    <definedName name="_xlnm.Print_Titles" localSheetId="8">'10.sz. mell'!$1:$6</definedName>
    <definedName name="_xlnm.Print_Titles" localSheetId="9">'11.sz.mell'!$1:$6</definedName>
    <definedName name="_xlnm.Print_Titles" localSheetId="10">'12.sz.mell'!$1:$6</definedName>
    <definedName name="_xlnm.Print_Titles" localSheetId="7">'9. sz. mell'!$1:$6</definedName>
  </definedNames>
  <calcPr calcId="124519"/>
</workbook>
</file>

<file path=xl/calcChain.xml><?xml version="1.0" encoding="utf-8"?>
<calcChain xmlns="http://schemas.openxmlformats.org/spreadsheetml/2006/main">
  <c r="H18" i="73"/>
  <c r="E29" i="105"/>
  <c r="E25"/>
  <c r="E19"/>
  <c r="E8"/>
  <c r="E8" i="99"/>
  <c r="E139" i="3"/>
  <c r="E134"/>
  <c r="E129"/>
  <c r="E144" s="1"/>
  <c r="E145" s="1"/>
  <c r="E80"/>
  <c r="E76"/>
  <c r="E17" i="61"/>
  <c r="C138" i="1"/>
  <c r="C133"/>
  <c r="C128"/>
  <c r="C124"/>
  <c r="C120"/>
  <c r="C106"/>
  <c r="C90"/>
  <c r="C77"/>
  <c r="C73"/>
  <c r="C70"/>
  <c r="C65"/>
  <c r="C61"/>
  <c r="C55"/>
  <c r="C50"/>
  <c r="C44"/>
  <c r="C33"/>
  <c r="C27"/>
  <c r="C26"/>
  <c r="C19"/>
  <c r="C12"/>
  <c r="C5"/>
  <c r="C60" s="1"/>
  <c r="I30" i="61"/>
  <c r="E18"/>
  <c r="D14" i="76"/>
  <c r="D13"/>
  <c r="E24" i="61"/>
  <c r="G5" i="64"/>
  <c r="G6"/>
  <c r="G8"/>
  <c r="G9"/>
  <c r="G10"/>
  <c r="G11"/>
  <c r="G12"/>
  <c r="G13"/>
  <c r="G14"/>
  <c r="G15"/>
  <c r="G16"/>
  <c r="G17"/>
  <c r="G18"/>
  <c r="G19"/>
  <c r="G20"/>
  <c r="G21"/>
  <c r="G22"/>
  <c r="G23"/>
  <c r="B24"/>
  <c r="G8" i="63"/>
  <c r="G9"/>
  <c r="G13"/>
  <c r="G14"/>
  <c r="G15"/>
  <c r="G16"/>
  <c r="G17"/>
  <c r="G18"/>
  <c r="D19"/>
  <c r="C123" i="1"/>
  <c r="B13" i="76" s="1"/>
  <c r="E13" s="1"/>
  <c r="E30" i="61"/>
  <c r="C143" i="1"/>
  <c r="B14" i="76" s="1"/>
  <c r="E14" s="1"/>
  <c r="C83" i="1"/>
  <c r="B7" i="76"/>
  <c r="I31" i="61"/>
  <c r="D7" i="76"/>
  <c r="E31" i="61"/>
  <c r="D6" i="76"/>
  <c r="C149" i="1"/>
  <c r="I32" i="61"/>
  <c r="I30" i="73"/>
  <c r="E30"/>
  <c r="E86" i="3"/>
  <c r="D8" i="76"/>
  <c r="D15"/>
  <c r="C144" i="1"/>
  <c r="B15" i="76" s="1"/>
  <c r="E7"/>
  <c r="E87" i="3"/>
  <c r="E35" i="99"/>
  <c r="I33" i="61"/>
  <c r="E15" i="76" l="1"/>
  <c r="C84" i="1"/>
  <c r="B8" i="76" s="1"/>
  <c r="E8" s="1"/>
  <c r="C148" i="1"/>
  <c r="B6" i="76"/>
  <c r="E6" s="1"/>
</calcChain>
</file>

<file path=xl/sharedStrings.xml><?xml version="1.0" encoding="utf-8"?>
<sst xmlns="http://schemas.openxmlformats.org/spreadsheetml/2006/main" count="1133" uniqueCount="435">
  <si>
    <t>Beruházási (felhalmozási) kiadások előirányzata beruházásonként</t>
  </si>
  <si>
    <t>Felújítási kiadások előirányzata felújításonként</t>
  </si>
  <si>
    <t xml:space="preserve"> - ebből EU támogatás</t>
  </si>
  <si>
    <t>Vállalkozási maradvány igénybevétele</t>
  </si>
  <si>
    <t xml:space="preserve"> - ebből EU-s forrásból tám. megvalósuló programok, projektek kiadásai</t>
  </si>
  <si>
    <t>Felhalmozási bevételek</t>
  </si>
  <si>
    <t>B E V É T E L E K</t>
  </si>
  <si>
    <t>Bevételi jogcím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</si>
  <si>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</si>
  <si>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</si>
  <si>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</si>
  <si>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</si>
  <si>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</si>
  <si>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</si>
  <si>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</si>
  <si>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</si>
  <si>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</si>
  <si>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</si>
  <si>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</si>
  <si>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</si>
  <si>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</si>
  <si>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</si>
  <si>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</si>
  <si>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</si>
  <si>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</si>
  <si>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</si>
  <si>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</si>
  <si>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</si>
  <si>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</si>
  <si>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</si>
  <si>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</si>
  <si>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</si>
  <si>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</si>
  <si>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</si>
  <si>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</si>
  <si>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</si>
  <si>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K I A D Á S O K</t>
  </si>
  <si>
    <t>Kiadási jogcímek</t>
  </si>
  <si>
    <t>Személyi  juttatások</t>
  </si>
  <si>
    <t>Tartalékok</t>
  </si>
  <si>
    <t>01</t>
  </si>
  <si>
    <t>Ezer forintban !</t>
  </si>
  <si>
    <t>Előirányzat-csoport, kiemelt előirányzat megnevezése</t>
  </si>
  <si>
    <t>Bevételek</t>
  </si>
  <si>
    <t>Kiadások</t>
  </si>
  <si>
    <t>Egyéb fejlesztési célú kiadások</t>
  </si>
  <si>
    <t>Általános tartalék</t>
  </si>
  <si>
    <t>Céltartalék</t>
  </si>
  <si>
    <t>02</t>
  </si>
  <si>
    <t>03</t>
  </si>
  <si>
    <t xml:space="preserve"> Ezer forintban !</t>
  </si>
  <si>
    <t>Megnevezés</t>
  </si>
  <si>
    <t>Személyi juttatások</t>
  </si>
  <si>
    <t>ÖSSZESEN:</t>
  </si>
  <si>
    <t>Beruházás  megnevezése</t>
  </si>
  <si>
    <t>Teljes költség</t>
  </si>
  <si>
    <t>Kivitelezés kezdési és befejezési éve</t>
  </si>
  <si>
    <t>Felújítás  megnevezése</t>
  </si>
  <si>
    <t>Sor-
szám</t>
  </si>
  <si>
    <t>6=(2-4-5)</t>
  </si>
  <si>
    <t>3.1.</t>
  </si>
  <si>
    <t>3.2.</t>
  </si>
  <si>
    <t>3.3.</t>
  </si>
  <si>
    <t>3.4.</t>
  </si>
  <si>
    <t>5.1.</t>
  </si>
  <si>
    <t>5.2.</t>
  </si>
  <si>
    <t>5.3.</t>
  </si>
  <si>
    <t>6.1.</t>
  </si>
  <si>
    <t>6.2.</t>
  </si>
  <si>
    <t>7.1.</t>
  </si>
  <si>
    <t>7.2.</t>
  </si>
  <si>
    <t>1.1.</t>
  </si>
  <si>
    <t>1.2.</t>
  </si>
  <si>
    <t>1.3.</t>
  </si>
  <si>
    <t>1.4.</t>
  </si>
  <si>
    <t>1.6.</t>
  </si>
  <si>
    <t>1.7.</t>
  </si>
  <si>
    <t>2.1.</t>
  </si>
  <si>
    <t>2.2.</t>
  </si>
  <si>
    <t>2.3.</t>
  </si>
  <si>
    <t>2.4.</t>
  </si>
  <si>
    <t>2.5.</t>
  </si>
  <si>
    <t>1.5</t>
  </si>
  <si>
    <t>1.8.</t>
  </si>
  <si>
    <t>1.9.</t>
  </si>
  <si>
    <t>1.10.</t>
  </si>
  <si>
    <t>1.11.</t>
  </si>
  <si>
    <t>2.6.</t>
  </si>
  <si>
    <t>1.12.</t>
  </si>
  <si>
    <t>2.7.</t>
  </si>
  <si>
    <t>Dologi  kiadások</t>
  </si>
  <si>
    <t>1.5.</t>
  </si>
  <si>
    <t>11.1.</t>
  </si>
  <si>
    <t>11.2.</t>
  </si>
  <si>
    <t>Költségvetési rendelet űrlapjainak összefüggései:</t>
  </si>
  <si>
    <t>1. sz. táblázat</t>
  </si>
  <si>
    <t>2. sz. táblázat</t>
  </si>
  <si>
    <t>3. sz. táblázat</t>
  </si>
  <si>
    <t>ELTÉRÉS</t>
  </si>
  <si>
    <t>Rövid lejáratú hitelek törlesztése</t>
  </si>
  <si>
    <t>Hosszú lejáratú hitelek törlesztése</t>
  </si>
  <si>
    <t>I. Működési célú bevételek és kiadások mérlege
(Önkormányzati szinten)</t>
  </si>
  <si>
    <t>II. Felhalmozási célú bevételek és kiadások mérlege
(Önkormányzati szinten)</t>
  </si>
  <si>
    <t>Költségvetési hiány:</t>
  </si>
  <si>
    <t>Költségvetési többlet:</t>
  </si>
  <si>
    <t>3.5.</t>
  </si>
  <si>
    <t>3.6.</t>
  </si>
  <si>
    <t xml:space="preserve">4. </t>
  </si>
  <si>
    <t>Közhatalmi bevételek</t>
  </si>
  <si>
    <t>5.4.</t>
  </si>
  <si>
    <t>5.5.</t>
  </si>
  <si>
    <t>5.6.</t>
  </si>
  <si>
    <t>5.7.</t>
  </si>
  <si>
    <t>5.8.</t>
  </si>
  <si>
    <t xml:space="preserve">7. </t>
  </si>
  <si>
    <t>8.1.</t>
  </si>
  <si>
    <t>8.2.</t>
  </si>
  <si>
    <t>Munkaadókat terhelő járulékok és szociális hozzájárulási adó</t>
  </si>
  <si>
    <t>Ellátottak pénzbeli juttatásai</t>
  </si>
  <si>
    <t>Egyéb működési célú kiadások</t>
  </si>
  <si>
    <t>1.13.</t>
  </si>
  <si>
    <t>Felújítások</t>
  </si>
  <si>
    <t>2.8.</t>
  </si>
  <si>
    <t>2.9.</t>
  </si>
  <si>
    <t>2.10.</t>
  </si>
  <si>
    <t>Értékpapír vásárlása, visszavásárlása</t>
  </si>
  <si>
    <t>Forgatási célú belföldi, külföldi értékpapírok vásárlása</t>
  </si>
  <si>
    <t>Betét elhelyezése</t>
  </si>
  <si>
    <t>Hitelek törlesztése</t>
  </si>
  <si>
    <t>Befektetési célú belföldi, külföldi értékpapírok vásárlása</t>
  </si>
  <si>
    <t>Feladat megnevezése</t>
  </si>
  <si>
    <t>Költségvetési szerv megnevezése</t>
  </si>
  <si>
    <t>Száma</t>
  </si>
  <si>
    <t>Éves engedélyezett létszám előirányzat (fő)</t>
  </si>
  <si>
    <t>Közfoglalkoztatottak létszáma (fő)</t>
  </si>
  <si>
    <t>Önkormányzat</t>
  </si>
  <si>
    <t xml:space="preserve">   Költségvetési maradvány igénybevétele </t>
  </si>
  <si>
    <t xml:space="preserve">   Vállalkozási maradvány igénybevétele </t>
  </si>
  <si>
    <t>Beruházások</t>
  </si>
  <si>
    <t>Ezer forintban</t>
  </si>
  <si>
    <t>8.3.</t>
  </si>
  <si>
    <t>Egyéb felhalmozási kiadások</t>
  </si>
  <si>
    <t xml:space="preserve">   Betét visszavonásából származó bevétel </t>
  </si>
  <si>
    <t xml:space="preserve">   Egyéb belső finanszírozási bevételek</t>
  </si>
  <si>
    <t xml:space="preserve">Dologi kiadások </t>
  </si>
  <si>
    <t>Kölcsön törlesztése</t>
  </si>
  <si>
    <t>Tárgyévi  hiány:</t>
  </si>
  <si>
    <t>Tárgyévi  többlet:</t>
  </si>
  <si>
    <t>Költségvetési maradvány igénybevétele</t>
  </si>
  <si>
    <t xml:space="preserve">Vállalkozási maradvány igénybevétele </t>
  </si>
  <si>
    <t xml:space="preserve">Betét visszavonásából származó bevétel </t>
  </si>
  <si>
    <t>Értékpapír értékesítése</t>
  </si>
  <si>
    <t>Egyéb belső finanszírozási bevételek</t>
  </si>
  <si>
    <t>Hiány külső finanszírozásának bevételei (20+…+24 )</t>
  </si>
  <si>
    <t>Hosszú lejáratú hitelek, kölcsönök felvétele</t>
  </si>
  <si>
    <t>Likviditási célú hitelek, kölcsönök felvétele</t>
  </si>
  <si>
    <t>Rövid lejáratú hitelek, kölcsönök felvétele</t>
  </si>
  <si>
    <t>Értékpapírok kibocsátása</t>
  </si>
  <si>
    <t>Egyéb külső finanszírozási bevételek</t>
  </si>
  <si>
    <t>Hiány belső finanszírozás bevételei ( 14+…+18)</t>
  </si>
  <si>
    <t>1. sz. melléklet Kiadások táblázat 3. oszlop 9 sora =</t>
  </si>
  <si>
    <t>2014. évi előirányzat</t>
  </si>
  <si>
    <t>Önkormányzat működési támogatásai (1.1.+…+.1.6.)</t>
  </si>
  <si>
    <t>Helyi önkormányzatok működésének általános támogatása</t>
  </si>
  <si>
    <t>Önkormányzatok egyes köznevelési feladatainak támogatása</t>
  </si>
  <si>
    <t>Önkormányzatok szociális és gyermekjóléti feladatainak támogatása</t>
  </si>
  <si>
    <t>Önkormányzatok kulturális feladatainak támogatása</t>
  </si>
  <si>
    <t>Működési célú központosított előirányzatok</t>
  </si>
  <si>
    <t>Helyi önkormányzatok kiegészítő támogatásai</t>
  </si>
  <si>
    <t>Működési célú támogatások államháztartáson belülről (2.1.+…+.2.5.)</t>
  </si>
  <si>
    <t>Elvonások és befizetések bevételei</t>
  </si>
  <si>
    <t xml:space="preserve">Működési célú garancia- és kezességvállalásból megtérülések </t>
  </si>
  <si>
    <t xml:space="preserve">Egyéb működési célú támogatások bevételei </t>
  </si>
  <si>
    <t>2.5.-ből EU-s támogatás</t>
  </si>
  <si>
    <t>Felhalmozási célú támogatások államháztartáson belülről (3.1.+…+3.5.)</t>
  </si>
  <si>
    <t>Felhalmozási célú önkormányzati támogatások</t>
  </si>
  <si>
    <t>Felhalmozási célú garancia- és kezességvállalásból megtérülések</t>
  </si>
  <si>
    <t>Egyéb felhalmozási célú támogatások bevételei</t>
  </si>
  <si>
    <t>3.5.-ből EU-s támogatás</t>
  </si>
  <si>
    <t>Közhatalmi bevételek (4.1.+4.2.+4.3.+4.4.)</t>
  </si>
  <si>
    <t>4.1.</t>
  </si>
  <si>
    <t>4.1.1.</t>
  </si>
  <si>
    <t>4.1.2.</t>
  </si>
  <si>
    <t>4.2.</t>
  </si>
  <si>
    <t>4.3.</t>
  </si>
  <si>
    <t>4.4.</t>
  </si>
  <si>
    <t>Helyi adók  (4.1.1.+4.1.2.)</t>
  </si>
  <si>
    <t>- Vagyoni típusú adók</t>
  </si>
  <si>
    <t>- Termékek és szolgáltatások adói</t>
  </si>
  <si>
    <t>Gépjárműadó</t>
  </si>
  <si>
    <t>Egyéb áruhasználati és szolgáltatási adók</t>
  </si>
  <si>
    <t>Egyéb közhatalmi bevételek</t>
  </si>
  <si>
    <t>Működési bevételek (5.1.+…+ 5.10.)</t>
  </si>
  <si>
    <t>5.9.</t>
  </si>
  <si>
    <t>5.10.</t>
  </si>
  <si>
    <t>Készletértékesítés ellenértéke</t>
  </si>
  <si>
    <t>Szolgáltatások ellenértéke</t>
  </si>
  <si>
    <t>Közvetített szolgáltatások értéke</t>
  </si>
  <si>
    <t>Tulajdonosi bevételek</t>
  </si>
  <si>
    <t>Ellátási díjak</t>
  </si>
  <si>
    <t xml:space="preserve">Kiszámlázott általános forgalmi adó </t>
  </si>
  <si>
    <t>Általános forgalmi adó visszatérítése</t>
  </si>
  <si>
    <t>Kamatbevételek</t>
  </si>
  <si>
    <t>Egyéb pénzügyi műveletek bevételei</t>
  </si>
  <si>
    <t>Egyéb működési bevételek</t>
  </si>
  <si>
    <t>Felhalmozási bevételek (6.1.+…+6.5.)</t>
  </si>
  <si>
    <t>6.3.</t>
  </si>
  <si>
    <t>6.4.</t>
  </si>
  <si>
    <t>6.5.</t>
  </si>
  <si>
    <t>Immateriális javak értékesítése</t>
  </si>
  <si>
    <t>Ingatlanok értékesítése</t>
  </si>
  <si>
    <t>Egyéb tárgyi eszközök értékesítése</t>
  </si>
  <si>
    <t>Részesedések értékesítése</t>
  </si>
  <si>
    <t>Részesedések megszűnéséhez kapcsolódó bevételek</t>
  </si>
  <si>
    <t>Működési célú átvett pénzeszközök (7.1. + … + 7.3.)</t>
  </si>
  <si>
    <t>Működési célú garancia- és kezességvállalásból megtérülések ÁH-n kívülről</t>
  </si>
  <si>
    <t>Egyéb működési célú átvett pénzeszköz</t>
  </si>
  <si>
    <t>7.3.-ból EU-s támogatás (közvetlen)</t>
  </si>
  <si>
    <t>7.3.</t>
  </si>
  <si>
    <t>7.4.</t>
  </si>
  <si>
    <t>Felhalmozási célú átvett pénzeszközök (8.1.+8.2.+8.3.)</t>
  </si>
  <si>
    <t>8.4.</t>
  </si>
  <si>
    <t>Felhalm. célú garancia- és kezességvállalásból megtérülések ÁH-n kívülről</t>
  </si>
  <si>
    <t>Egyéb felhalmozási célú átvett pénzeszköz</t>
  </si>
  <si>
    <t>8.3.-ból EU-s támogatás (közvetlen)</t>
  </si>
  <si>
    <t>KÖLTSÉGVETÉSI BEVÉTELEK ÖSSZESEN: (1+…+8)</t>
  </si>
  <si>
    <t xml:space="preserve">   10.</t>
  </si>
  <si>
    <t>Hitel-, kölcsönfelvétel államháztartáson kívülről  (10.1.+10.3.)</t>
  </si>
  <si>
    <t>Hosszú lejáratú  hitelek, kölcsönök felvétele</t>
  </si>
  <si>
    <t>Likviditási célú  hitelek, kölcsönök felvétele pénzügyi vállalkozástól</t>
  </si>
  <si>
    <t xml:space="preserve">    Rövid lejáratú  hitelek, kölcsönök felvétele</t>
  </si>
  <si>
    <t xml:space="preserve">   11.</t>
  </si>
  <si>
    <t>Belföldi értékpapírok bevételei (11.1. +…+ 11.4.)</t>
  </si>
  <si>
    <t>Forgatási célú belföldi értékpapírok beváltása,  értékesítése</t>
  </si>
  <si>
    <t>Forgatási célú belföldi értékpapírok kibocsátása</t>
  </si>
  <si>
    <t>Befektetési célú belföldi értékpapírok beváltása,  értékesítése</t>
  </si>
  <si>
    <t>Befektetési célú belföldi értékpapírok kibocsátása</t>
  </si>
  <si>
    <t xml:space="preserve">    12.</t>
  </si>
  <si>
    <t>Maradvány igénybevétele (12.1. + 12.2.)</t>
  </si>
  <si>
    <t>Előző év költségvetési maradványának igénybevétele</t>
  </si>
  <si>
    <t>Előző év vállalkozási maradványának igénybevétele</t>
  </si>
  <si>
    <t xml:space="preserve">    13.</t>
  </si>
  <si>
    <t>Belföldi finanszírozás bevételei (13.1. + … + 13.3.)</t>
  </si>
  <si>
    <t>Államháztartáson belüli megelőlegezések</t>
  </si>
  <si>
    <t>Államháztartáson belüli megelőlegezések törlesztése</t>
  </si>
  <si>
    <t>Betétek megszüntetése</t>
  </si>
  <si>
    <t xml:space="preserve">    14.</t>
  </si>
  <si>
    <t xml:space="preserve">    14.1.</t>
  </si>
  <si>
    <t>Forgatási célú külföldi értékpapírok beváltása,  értékesítése</t>
  </si>
  <si>
    <t xml:space="preserve">    14.2.</t>
  </si>
  <si>
    <t>Befektetési célú külföldi értékpapírok beváltása,  értékesítése</t>
  </si>
  <si>
    <t xml:space="preserve">    14.3.</t>
  </si>
  <si>
    <t>Külföldi értékpapírok kibocsátása</t>
  </si>
  <si>
    <t xml:space="preserve">    14.4.</t>
  </si>
  <si>
    <t>Külföldi hitelek, kölcsönök felvétele</t>
  </si>
  <si>
    <t xml:space="preserve">    15.</t>
  </si>
  <si>
    <t>Adóssághoz nem kapcsolódó származékos ügyletek bevételei</t>
  </si>
  <si>
    <t xml:space="preserve">    16.</t>
  </si>
  <si>
    <t>FINANSZÍROZÁSI BEVÉTELEK ÖSSZESEN: (10. + … +15.)</t>
  </si>
  <si>
    <t>KÖLTSÉGVETÉSI ÉS FINANSZÍROZÁSI BEVÉTELEK ÖSSZESEN: (9+16)</t>
  </si>
  <si>
    <t>10.1.</t>
  </si>
  <si>
    <t>11.3.</t>
  </si>
  <si>
    <t>11.4.</t>
  </si>
  <si>
    <t>12.1.</t>
  </si>
  <si>
    <t>12.2.</t>
  </si>
  <si>
    <t>13.1.</t>
  </si>
  <si>
    <t>13.2.</t>
  </si>
  <si>
    <t>13.3.</t>
  </si>
  <si>
    <t>Külföldi finanszírozás bevételei (14.1.+…14.4.)</t>
  </si>
  <si>
    <t>10.2.</t>
  </si>
  <si>
    <t>10.3.</t>
  </si>
  <si>
    <t xml:space="preserve">    17.</t>
  </si>
  <si>
    <t>1.14.</t>
  </si>
  <si>
    <t>1.15.</t>
  </si>
  <si>
    <r>
      <t xml:space="preserve">   Működési költségvetés kiadásai </t>
    </r>
    <r>
      <rPr>
        <sz val="8"/>
        <rFont val="Times New Roman CE"/>
        <charset val="238"/>
      </rPr>
      <t>(1.1+…+1.5.)</t>
    </r>
  </si>
  <si>
    <t xml:space="preserve"> - az 1.5-ből: - Elvonások és befizetések</t>
  </si>
  <si>
    <t xml:space="preserve">   -Visszatérítendő támogatások, kölcsönök nyújtása ÁH-n belülre</t>
  </si>
  <si>
    <t xml:space="preserve">   - Visszatérítendő támogatások, kölcsönök törlesztése ÁH-n belülre</t>
  </si>
  <si>
    <t xml:space="preserve">   - Egyéb működési célú támogatások ÁH-n belülre</t>
  </si>
  <si>
    <t xml:space="preserve">   - Garancia és kezességvállalásból kifizetés ÁH-n kívülre</t>
  </si>
  <si>
    <t xml:space="preserve">   - Visszatérítendő támogatások, kölcsönök nyújtása ÁH-n kívülre</t>
  </si>
  <si>
    <t xml:space="preserve">   - Árkiegészítések, ártámogatások</t>
  </si>
  <si>
    <t xml:space="preserve">   - Kamattámogatások</t>
  </si>
  <si>
    <t xml:space="preserve">   - Egyéb működési célú támogatások államháztartáson kívülre</t>
  </si>
  <si>
    <r>
      <t xml:space="preserve">   Felhalmozási költségvetés kiadásai </t>
    </r>
    <r>
      <rPr>
        <sz val="8"/>
        <rFont val="Times New Roman CE"/>
        <charset val="238"/>
      </rPr>
      <t>(2.1.+2.3.+2.5.)</t>
    </r>
  </si>
  <si>
    <t>2.11.</t>
  </si>
  <si>
    <t>2.12.</t>
  </si>
  <si>
    <t>2.13.</t>
  </si>
  <si>
    <t>2.1.-ből EU-s forrásból megvalósuló beruházás</t>
  </si>
  <si>
    <t>2.3.-ból EU-s forrásból megvalósuló felújítás</t>
  </si>
  <si>
    <t xml:space="preserve">   - Egyéb felhalmozási célú támogatások államháztartáson kívülre</t>
  </si>
  <si>
    <t xml:space="preserve">   - Lakástámogatás</t>
  </si>
  <si>
    <t xml:space="preserve">   - Garancia- és kezességvállalásból kifizetés ÁH-n kívülre</t>
  </si>
  <si>
    <t xml:space="preserve">   - Egyéb felhalmozási célú támogatások ÁH-n belülre</t>
  </si>
  <si>
    <t xml:space="preserve">   - Visszatérítendő támogatások, kölcsönök nyújtása ÁH-n belülre</t>
  </si>
  <si>
    <t>Tartalékok (3.1.+3.2.)</t>
  </si>
  <si>
    <t>KÖLTSÉGVETÉSI KIADÁSOK ÖSSZESEN (1+2+3)</t>
  </si>
  <si>
    <t>Hitel-, kölcsöntörlesztés államháztartáson kívülre (5.1. + … + 5.3.)</t>
  </si>
  <si>
    <t xml:space="preserve">   Hosszú lejáratú hitelek, kölcsönök törlesztése</t>
  </si>
  <si>
    <t xml:space="preserve">   Likviditási célú hitelek, kölcsönök törlesztése pénzügyi vállalkozásnak</t>
  </si>
  <si>
    <t xml:space="preserve">   Rövid lejáratú hitelek, kölcsönök törlesztése</t>
  </si>
  <si>
    <t xml:space="preserve">   Forgatási célú belföldi értékpapírok vásárlása</t>
  </si>
  <si>
    <t xml:space="preserve">   Forgatási célú belföldi értékpapírok beváltása</t>
  </si>
  <si>
    <t xml:space="preserve">   Befektetési célú belföldi értékpapírok vásárlása</t>
  </si>
  <si>
    <t xml:space="preserve">   Befektetési célú belföldi értékpapírok beváltása</t>
  </si>
  <si>
    <t>Belföldi finanszírozás kiadásai (7.1. + … + 7.4.)</t>
  </si>
  <si>
    <t>Államháztartáson belüli megelőlegezések folyósítása</t>
  </si>
  <si>
    <t xml:space="preserve"> Pénzeszközök betétként elhelyezése </t>
  </si>
  <si>
    <t xml:space="preserve"> Pénzügyi lízing kiadásai</t>
  </si>
  <si>
    <t>Külföldi finanszírozás kiadásai (6.1. + … + 6.4.)</t>
  </si>
  <si>
    <t xml:space="preserve"> Forgatási célú külföldi értékpapírok vásárlása</t>
  </si>
  <si>
    <t xml:space="preserve"> Befektetési célú külföldi értékpapírok beváltása</t>
  </si>
  <si>
    <t xml:space="preserve"> Külföldi értékpapírok beváltása</t>
  </si>
  <si>
    <t xml:space="preserve"> Külföldi hitelek, kölcsönök törlesztése</t>
  </si>
  <si>
    <t>FINANSZÍROZÁSI KIADÁSOK ÖSSZESEN: (5.+…+8.)</t>
  </si>
  <si>
    <t>KIADÁSOK ÖSSZESEN: (4+9)</t>
  </si>
  <si>
    <t>Államháztartáson belüli megelőlegezések visszafizetése</t>
  </si>
  <si>
    <t>KÖLTSÉGVETÉSI, FINANSZÍROZÁSI BEVÉTELEK ÉS KIADÁSOK EGYENLEGE</t>
  </si>
  <si>
    <t>Költségvetési hiány, többlet ( költségvetési bevételek 9. sor - költségvetési kiadások 4. sor) (+/-)</t>
  </si>
  <si>
    <t>Finanszírozási bevételek, kiadások egyenlege (finanszírozási bevételek 16. sor - finanszírozási kiadások 9. sor) (+/-)</t>
  </si>
  <si>
    <t>Önkormányzatok működési támogatásai</t>
  </si>
  <si>
    <t>Működési célú támogatások államháztartáson belülről</t>
  </si>
  <si>
    <t>Működési célú átvett pénzeszközök</t>
  </si>
  <si>
    <t>4.-ből EU-s támogatás</t>
  </si>
  <si>
    <t xml:space="preserve">   Likviditási célú hitelek, kölcsönök felvétele</t>
  </si>
  <si>
    <t xml:space="preserve">   Értékpapírok bevételei</t>
  </si>
  <si>
    <t>Hiány belső finanszírozásának bevételei (15.+…+18. )</t>
  </si>
  <si>
    <t xml:space="preserve">Hiány külső finanszírozásának bevételei (20.+…+21.) </t>
  </si>
  <si>
    <t>Működési célú finanszírozási bevételek összesen (14.+19.)</t>
  </si>
  <si>
    <t>BEVÉTEL ÖSSZESEN (13.+22.)</t>
  </si>
  <si>
    <t>Likviditási célú hitelek törlesztése</t>
  </si>
  <si>
    <t>Működési célú finanszírozási kiadások összesen (14.+...+21.)</t>
  </si>
  <si>
    <t>KIADÁSOK ÖSSZESEN (13.+22.)</t>
  </si>
  <si>
    <t>Felhalmozási célú támogatások államháztartáson belülről</t>
  </si>
  <si>
    <t>1.-ből EU-s támogatás</t>
  </si>
  <si>
    <t>Felhalmozási célú átvett pénzeszközök átvétele</t>
  </si>
  <si>
    <t>4.-ből EU-s támogatás (közvetlen)</t>
  </si>
  <si>
    <t>Egyéb felhalmozási célú bevételek</t>
  </si>
  <si>
    <t>Felhalmozási célú finanszírozási bevételek összesen (13.+19.)</t>
  </si>
  <si>
    <t>1.-ből EU-s forrásból megvalósuló beruházás</t>
  </si>
  <si>
    <t>3.-ból EU-s forrásból megvalósuló felújítás</t>
  </si>
  <si>
    <t>Pénzügyi lízing kiadásai</t>
  </si>
  <si>
    <t>Felhalmozási célú finanszírozási kiadások összesen
(13.+...+24.)</t>
  </si>
  <si>
    <t>BEVÉTEL ÖSSZESEN (12+25)</t>
  </si>
  <si>
    <t>KIADÁSOK ÖSSZESEN (12+25)</t>
  </si>
  <si>
    <t>2014. évi előirányzat BEVÉTELEK</t>
  </si>
  <si>
    <t>2014. évi előirányzat KIADÁSOK</t>
  </si>
  <si>
    <t>1. sz. melléklet Bevételek táblázat 3. oszlop 9 sora =</t>
  </si>
  <si>
    <t xml:space="preserve">2.1. számú melléklet 3. oszlop 13. sor + 2.2. számú melléklet 3. oszlop 12. sor </t>
  </si>
  <si>
    <t>1. sz. melléklet Bevételek táblázat 3. oszlop 16 sora =</t>
  </si>
  <si>
    <t xml:space="preserve">2.1. számú melléklet 3. oszlop 22. sor + 2.2. számú melléklet 3. oszlop 25. sor </t>
  </si>
  <si>
    <t>1. sz. melléklet Bevételek táblázat 3. oszlop 17 sora =</t>
  </si>
  <si>
    <t xml:space="preserve">2.1. számú melléklet 3. oszlop 23. sor + 2.2. számú melléklet 3. oszlop 26. sor </t>
  </si>
  <si>
    <t xml:space="preserve">2.1. számú melléklet 5. oszlop 23. sor + 2.2. számú melléklet 5. oszlop 26. sor </t>
  </si>
  <si>
    <t xml:space="preserve">2.1. számú melléklet 5. oszlop 22. sor + 2.2. számú melléklet 5. oszlop 25. sor </t>
  </si>
  <si>
    <t xml:space="preserve">2.1. számú melléklet 5. oszlop 13. sor + 2.2. számú melléklet 5. oszlop 12. sor </t>
  </si>
  <si>
    <t>1. sz. melléklet Kiadások táblázat 3. oszlop 4 sora =</t>
  </si>
  <si>
    <t>1. sz. melléklet Kiadások táblázat 3. oszlop 10 sora =</t>
  </si>
  <si>
    <t>Felhasználás
2013. XII.31-ig</t>
  </si>
  <si>
    <t>Belföldi értékpapírok kiadásai (6.1. + … + 6.4.)</t>
  </si>
  <si>
    <t xml:space="preserve"> 10.</t>
  </si>
  <si>
    <t>2.-ból EU-s támogatás</t>
  </si>
  <si>
    <t>Költségvetési bevételek összesen (1.+2.+4.+5.+7.+…+12.)</t>
  </si>
  <si>
    <t>Költségvetési bevételek összesen: (1.+3.+4.+6.+…+11.)</t>
  </si>
  <si>
    <t>Költségvetési kiadások összesen: (1.+3.+5.+...+11.)</t>
  </si>
  <si>
    <t>Összes bevétel, kiadás</t>
  </si>
  <si>
    <t>Működési bevételek (1.1.+…+1.10.)</t>
  </si>
  <si>
    <t>Kiszámlázott általános forgalmi adó</t>
  </si>
  <si>
    <t>Általános forgalmi adó visszatérülése</t>
  </si>
  <si>
    <t>Működési célú támogatások államháztartáson belülről (2.1.+…+2.3.)</t>
  </si>
  <si>
    <t>Visszatérítendő támogatások, kölcsönök visszatérülése ÁH-n belülről</t>
  </si>
  <si>
    <t>Egyéb működési célú támogatások bevételei államháztartáson belülről</t>
  </si>
  <si>
    <t>Felhalmozási célú támogatások államháztartáson belülről (4.1.+4.2.)</t>
  </si>
  <si>
    <t>Egyéb felhalmozási célú támogatások bevételei államháztartáson belülről</t>
  </si>
  <si>
    <t>- ebből EU-s támogatás</t>
  </si>
  <si>
    <t>Felhalmozási bevételek (5.1.+…+5.3.)</t>
  </si>
  <si>
    <t>Felhalmozási célú átvett pénzeszközök</t>
  </si>
  <si>
    <t>Költségvetési bevételek összesen (1.+…+7.)</t>
  </si>
  <si>
    <t>Finanszírozási bevételek (9.1.+…+9.3.)</t>
  </si>
  <si>
    <t>9.1.</t>
  </si>
  <si>
    <t>9.2.</t>
  </si>
  <si>
    <t>9.3.</t>
  </si>
  <si>
    <t>Irányító szervi (önkormányzati) támogatás (intézményfinanszírozás)</t>
  </si>
  <si>
    <t>BEVÉTELEK ÖSSZESEN: (8.+9.)</t>
  </si>
  <si>
    <t>Működési költségvetés kiadásai (1.1+…+1.5.)</t>
  </si>
  <si>
    <t>Felhalmozási költségvetés kiadásai (2.1.+…+2.3.)</t>
  </si>
  <si>
    <t>KIADÁSOK ÖSSZESEN: (1.+2.)</t>
  </si>
  <si>
    <t>BEVÉTELEK ÖSSZESEN: (9+16)</t>
  </si>
  <si>
    <t xml:space="preserve">Működési célú visszatérítendő támogatások, kölcsönök visszatérülése </t>
  </si>
  <si>
    <t>Működési célú visszatérítendő támogatások, kölcsönök igénybevétele</t>
  </si>
  <si>
    <t>Felhalmozási célú visszatérítendő támogatások, kölcsönök visszatérülése</t>
  </si>
  <si>
    <t>Felhalmozási célú visszatérítendő támogatások, kölcsönök igénybevétele</t>
  </si>
  <si>
    <t>Működési célú visszatérítendő támogatások, kölcsönök visszatér. ÁH-n kívülről</t>
  </si>
  <si>
    <t>Felhalm. célú visszatérítendő támogatások, kölcsönök visszatér. ÁH-n kívülről</t>
  </si>
  <si>
    <t>2.5.-ből        - Garancia- és kezességvállalásból kifizetés ÁH-n belülre</t>
  </si>
  <si>
    <t>04</t>
  </si>
  <si>
    <t>Főzőüst beszerzés</t>
  </si>
  <si>
    <t>2014</t>
  </si>
  <si>
    <t>szoftver beszerzés</t>
  </si>
  <si>
    <t>Útak felújítása</t>
  </si>
  <si>
    <t>Polgármesteri  hivatal</t>
  </si>
  <si>
    <t>Szent Antal Óvoda és Bölcsőde</t>
  </si>
  <si>
    <t>Zrínyi Miklós Művelődési Ház és Könyvtár</t>
  </si>
  <si>
    <t>Kerékpár tároló építés</t>
  </si>
  <si>
    <t>Müködési célú központosított előirányzatok</t>
  </si>
  <si>
    <t xml:space="preserve">   - Költségvetési szervek finanszirozása</t>
  </si>
  <si>
    <t>Bemutatóterem felújítása</t>
  </si>
  <si>
    <t>Bemutatóterem</t>
  </si>
  <si>
    <t xml:space="preserve">   - Költségvetési szervek finanszírozása</t>
  </si>
  <si>
    <t>Főzőkonyha felújítása</t>
  </si>
  <si>
    <t>2014. évi módosított előirányzat</t>
  </si>
  <si>
    <t>Rendezési terv</t>
  </si>
  <si>
    <t>2014.évi előir.</t>
  </si>
  <si>
    <t>Munkaadókat terhelő jár és szoc hjárulási adó</t>
  </si>
  <si>
    <t>2014.IX.30 teljesítés</t>
  </si>
  <si>
    <t>2014.évi mód.előirányzat</t>
  </si>
  <si>
    <t>2014. évi mód.előirányzat</t>
  </si>
  <si>
    <t>2014.IX.30. teljesítés</t>
  </si>
  <si>
    <t>2014.évi mód. Ei.</t>
  </si>
  <si>
    <t>2014. évi előriányzat</t>
  </si>
  <si>
    <t>2014. IX.30 teljesítés</t>
  </si>
  <si>
    <t>2014.évi előirányzat</t>
  </si>
  <si>
    <t>2014.évi módosított előirányzat</t>
  </si>
  <si>
    <t>O</t>
  </si>
  <si>
    <t>Hütőszekrény (főzőkonyha)</t>
  </si>
  <si>
    <t>Motorfürész (város és községgazd.)</t>
  </si>
  <si>
    <t>Mük. Célú visszatéritendő tám. kölcsön</t>
  </si>
  <si>
    <t>Játszótéri eszköz (óvoda)</t>
  </si>
  <si>
    <t>Költségvetési kiadások összesen</t>
  </si>
  <si>
    <t xml:space="preserve">2.1. melléklet az 1/2014. (II.11.) önkormányzati rendelethez     </t>
  </si>
  <si>
    <t xml:space="preserve">2.2. melléklet az 1/2014. (II.11.) önkormányzati rendelethez     </t>
  </si>
  <si>
    <t>9. melléklet az 1/2014. (II.11.) önkormányzati rendelethez</t>
  </si>
  <si>
    <t>10.sz.melléklet az 1/2014.(II.14.) önkormányzati rendelethez</t>
  </si>
  <si>
    <t>11. melléklet az 1/2014. (II.14.) önkormányzati rendelethez</t>
  </si>
  <si>
    <t>12. melléklet az 1/2014. (II.14.) önkormányzati rendelethez</t>
  </si>
</sst>
</file>

<file path=xl/styles.xml><?xml version="1.0" encoding="utf-8"?>
<styleSheet xmlns="http://schemas.openxmlformats.org/spreadsheetml/2006/main">
  <numFmts count="1">
    <numFmt numFmtId="164" formatCode="#,###"/>
  </numFmts>
  <fonts count="39">
    <font>
      <sz val="10"/>
      <name val="Times New Roman CE"/>
      <charset val="238"/>
    </font>
    <font>
      <sz val="10"/>
      <name val="Times New Roman CE"/>
      <charset val="238"/>
    </font>
    <font>
      <sz val="11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9"/>
      <name val="Times New Roman CE"/>
      <family val="1"/>
      <charset val="238"/>
    </font>
    <font>
      <i/>
      <sz val="10"/>
      <name val="Times New Roman CE"/>
      <family val="1"/>
      <charset val="238"/>
    </font>
    <font>
      <i/>
      <sz val="11"/>
      <name val="Times New Roman CE"/>
      <family val="1"/>
      <charset val="238"/>
    </font>
    <font>
      <sz val="12"/>
      <name val="Times New Roman CE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  <font>
      <sz val="10"/>
      <name val="Times New Roman CE"/>
      <family val="1"/>
      <charset val="238"/>
    </font>
    <font>
      <sz val="10"/>
      <name val="Times New Roman CE"/>
      <charset val="238"/>
    </font>
    <font>
      <i/>
      <sz val="10"/>
      <name val="Times New Roman CE"/>
      <charset val="238"/>
    </font>
    <font>
      <sz val="9"/>
      <name val="Times New Roman CE"/>
      <family val="1"/>
      <charset val="238"/>
    </font>
    <font>
      <b/>
      <sz val="8"/>
      <name val="Times New Roman CE"/>
      <family val="1"/>
      <charset val="238"/>
    </font>
    <font>
      <sz val="8"/>
      <name val="Times New Roman CE"/>
      <family val="1"/>
      <charset val="238"/>
    </font>
    <font>
      <b/>
      <sz val="12"/>
      <name val="Times New Roman CE"/>
      <charset val="238"/>
    </font>
    <font>
      <b/>
      <sz val="12"/>
      <color indexed="10"/>
      <name val="Times New Roman CE"/>
      <charset val="238"/>
    </font>
    <font>
      <b/>
      <sz val="9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8"/>
      <name val="Times New Roman CE"/>
      <charset val="238"/>
    </font>
    <font>
      <sz val="8"/>
      <name val="Times New Roman CE"/>
      <charset val="238"/>
    </font>
    <font>
      <b/>
      <sz val="9"/>
      <name val="Times New Roman CE"/>
      <charset val="238"/>
    </font>
    <font>
      <b/>
      <sz val="10"/>
      <name val="Times New Roman CE"/>
      <charset val="238"/>
    </font>
    <font>
      <i/>
      <sz val="8"/>
      <name val="Times New Roman CE"/>
      <charset val="238"/>
    </font>
    <font>
      <b/>
      <i/>
      <sz val="9"/>
      <name val="Times New Roman CE"/>
      <charset val="238"/>
    </font>
    <font>
      <b/>
      <sz val="14"/>
      <name val="Times New Roman CE"/>
      <charset val="238"/>
    </font>
    <font>
      <sz val="9"/>
      <name val="Times New Roman CE"/>
      <charset val="238"/>
    </font>
    <font>
      <b/>
      <sz val="9"/>
      <color indexed="8"/>
      <name val="Times New Roman"/>
      <family val="1"/>
      <charset val="238"/>
    </font>
    <font>
      <sz val="9"/>
      <name val="Times New Roman"/>
      <family val="1"/>
      <charset val="238"/>
    </font>
    <font>
      <sz val="9"/>
      <color indexed="17"/>
      <name val="Times New Roman CE"/>
      <charset val="238"/>
    </font>
    <font>
      <sz val="10"/>
      <color indexed="17"/>
      <name val="Times New Roman CE"/>
      <charset val="238"/>
    </font>
    <font>
      <sz val="10"/>
      <name val="Times New Roman CE"/>
      <charset val="238"/>
    </font>
    <font>
      <b/>
      <sz val="14"/>
      <color indexed="10"/>
      <name val="Times New Roman CE"/>
      <charset val="238"/>
    </font>
    <font>
      <b/>
      <i/>
      <sz val="8"/>
      <name val="Times New Roman CE"/>
      <charset val="238"/>
    </font>
  </fonts>
  <fills count="3">
    <fill>
      <patternFill patternType="none"/>
    </fill>
    <fill>
      <patternFill patternType="gray125"/>
    </fill>
    <fill>
      <patternFill patternType="lightHorizontal"/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0" fillId="0" borderId="0"/>
  </cellStyleXfs>
  <cellXfs count="446">
    <xf numFmtId="0" fontId="0" fillId="0" borderId="0" xfId="0"/>
    <xf numFmtId="164" fontId="3" fillId="0" borderId="0" xfId="0" applyNumberFormat="1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6" fillId="0" borderId="0" xfId="3" applyFont="1" applyFill="1" applyBorder="1" applyAlignment="1" applyProtection="1">
      <alignment horizontal="center" vertical="center" wrapText="1"/>
    </xf>
    <xf numFmtId="0" fontId="6" fillId="0" borderId="0" xfId="3" applyFont="1" applyFill="1" applyBorder="1" applyAlignment="1" applyProtection="1">
      <alignment vertical="center" wrapText="1"/>
    </xf>
    <xf numFmtId="0" fontId="18" fillId="0" borderId="1" xfId="3" applyFont="1" applyFill="1" applyBorder="1" applyAlignment="1" applyProtection="1">
      <alignment horizontal="left" vertical="center" wrapText="1" indent="1"/>
    </xf>
    <xf numFmtId="0" fontId="18" fillId="0" borderId="2" xfId="3" applyFont="1" applyFill="1" applyBorder="1" applyAlignment="1" applyProtection="1">
      <alignment horizontal="left" vertical="center" wrapText="1" indent="1"/>
    </xf>
    <xf numFmtId="0" fontId="18" fillId="0" borderId="3" xfId="3" applyFont="1" applyFill="1" applyBorder="1" applyAlignment="1" applyProtection="1">
      <alignment horizontal="left" vertical="center" wrapText="1" indent="1"/>
    </xf>
    <xf numFmtId="0" fontId="18" fillId="0" borderId="4" xfId="3" applyFont="1" applyFill="1" applyBorder="1" applyAlignment="1" applyProtection="1">
      <alignment horizontal="left" vertical="center" wrapText="1" indent="1"/>
    </xf>
    <xf numFmtId="0" fontId="18" fillId="0" borderId="5" xfId="3" applyFont="1" applyFill="1" applyBorder="1" applyAlignment="1" applyProtection="1">
      <alignment horizontal="left" vertical="center" wrapText="1" indent="1"/>
    </xf>
    <xf numFmtId="0" fontId="18" fillId="0" borderId="6" xfId="3" applyFont="1" applyFill="1" applyBorder="1" applyAlignment="1" applyProtection="1">
      <alignment horizontal="left" vertical="center" wrapText="1" indent="1"/>
    </xf>
    <xf numFmtId="49" fontId="18" fillId="0" borderId="7" xfId="3" applyNumberFormat="1" applyFont="1" applyFill="1" applyBorder="1" applyAlignment="1" applyProtection="1">
      <alignment horizontal="left" vertical="center" wrapText="1" indent="1"/>
    </xf>
    <xf numFmtId="49" fontId="18" fillId="0" borderId="8" xfId="3" applyNumberFormat="1" applyFont="1" applyFill="1" applyBorder="1" applyAlignment="1" applyProtection="1">
      <alignment horizontal="left" vertical="center" wrapText="1" indent="1"/>
    </xf>
    <xf numFmtId="49" fontId="18" fillId="0" borderId="9" xfId="3" applyNumberFormat="1" applyFont="1" applyFill="1" applyBorder="1" applyAlignment="1" applyProtection="1">
      <alignment horizontal="left" vertical="center" wrapText="1" indent="1"/>
    </xf>
    <xf numFmtId="49" fontId="18" fillId="0" borderId="10" xfId="3" applyNumberFormat="1" applyFont="1" applyFill="1" applyBorder="1" applyAlignment="1" applyProtection="1">
      <alignment horizontal="left" vertical="center" wrapText="1" indent="1"/>
    </xf>
    <xf numFmtId="49" fontId="18" fillId="0" borderId="11" xfId="3" applyNumberFormat="1" applyFont="1" applyFill="1" applyBorder="1" applyAlignment="1" applyProtection="1">
      <alignment horizontal="left" vertical="center" wrapText="1" indent="1"/>
    </xf>
    <xf numFmtId="49" fontId="18" fillId="0" borderId="12" xfId="3" applyNumberFormat="1" applyFont="1" applyFill="1" applyBorder="1" applyAlignment="1" applyProtection="1">
      <alignment horizontal="left" vertical="center" wrapText="1" indent="1"/>
    </xf>
    <xf numFmtId="0" fontId="18" fillId="0" borderId="0" xfId="3" applyFont="1" applyFill="1" applyBorder="1" applyAlignment="1" applyProtection="1">
      <alignment horizontal="left" vertical="center" wrapText="1" indent="1"/>
    </xf>
    <xf numFmtId="0" fontId="17" fillId="0" borderId="13" xfId="3" applyFont="1" applyFill="1" applyBorder="1" applyAlignment="1" applyProtection="1">
      <alignment horizontal="left" vertical="center" wrapText="1" indent="1"/>
    </xf>
    <xf numFmtId="0" fontId="17" fillId="0" borderId="14" xfId="3" applyFont="1" applyFill="1" applyBorder="1" applyAlignment="1" applyProtection="1">
      <alignment horizontal="left" vertical="center" wrapText="1" indent="1"/>
    </xf>
    <xf numFmtId="0" fontId="17" fillId="0" borderId="15" xfId="3" applyFont="1" applyFill="1" applyBorder="1" applyAlignment="1" applyProtection="1">
      <alignment horizontal="left" vertical="center" wrapText="1" indent="1"/>
    </xf>
    <xf numFmtId="0" fontId="7" fillId="0" borderId="13" xfId="3" applyFont="1" applyFill="1" applyBorder="1" applyAlignment="1" applyProtection="1">
      <alignment horizontal="center" vertical="center" wrapText="1"/>
    </xf>
    <xf numFmtId="0" fontId="7" fillId="0" borderId="14" xfId="3" applyFont="1" applyFill="1" applyBorder="1" applyAlignment="1" applyProtection="1">
      <alignment horizontal="center" vertical="center" wrapText="1"/>
    </xf>
    <xf numFmtId="164" fontId="18" fillId="0" borderId="2" xfId="0" applyNumberFormat="1" applyFont="1" applyFill="1" applyBorder="1" applyAlignment="1" applyProtection="1">
      <alignment vertical="center" wrapText="1"/>
      <protection locked="0"/>
    </xf>
    <xf numFmtId="164" fontId="18" fillId="0" borderId="6" xfId="0" applyNumberFormat="1" applyFont="1" applyFill="1" applyBorder="1" applyAlignment="1" applyProtection="1">
      <alignment vertical="center" wrapText="1"/>
      <protection locked="0"/>
    </xf>
    <xf numFmtId="0" fontId="17" fillId="0" borderId="14" xfId="3" applyFont="1" applyFill="1" applyBorder="1" applyAlignment="1" applyProtection="1">
      <alignment vertical="center" wrapText="1"/>
    </xf>
    <xf numFmtId="0" fontId="17" fillId="0" borderId="16" xfId="3" applyFont="1" applyFill="1" applyBorder="1" applyAlignment="1" applyProtection="1">
      <alignment vertical="center" wrapText="1"/>
    </xf>
    <xf numFmtId="0" fontId="17" fillId="0" borderId="13" xfId="3" applyFont="1" applyFill="1" applyBorder="1" applyAlignment="1" applyProtection="1">
      <alignment horizontal="center" vertical="center" wrapText="1"/>
    </xf>
    <xf numFmtId="0" fontId="17" fillId="0" borderId="14" xfId="3" applyFont="1" applyFill="1" applyBorder="1" applyAlignment="1" applyProtection="1">
      <alignment horizontal="center" vertical="center" wrapText="1"/>
    </xf>
    <xf numFmtId="164" fontId="0" fillId="0" borderId="0" xfId="0" applyNumberFormat="1" applyFill="1" applyAlignment="1">
      <alignment vertical="center" wrapText="1"/>
    </xf>
    <xf numFmtId="164" fontId="0" fillId="0" borderId="0" xfId="0" applyNumberFormat="1" applyFill="1" applyAlignment="1">
      <alignment horizontal="center" vertical="center" wrapText="1"/>
    </xf>
    <xf numFmtId="164" fontId="4" fillId="0" borderId="0" xfId="0" applyNumberFormat="1" applyFont="1" applyFill="1" applyAlignment="1">
      <alignment horizontal="center" vertical="center" wrapText="1"/>
    </xf>
    <xf numFmtId="164" fontId="18" fillId="0" borderId="8" xfId="0" applyNumberFormat="1" applyFont="1" applyFill="1" applyBorder="1" applyAlignment="1" applyProtection="1">
      <alignment horizontal="left" vertical="center" wrapText="1" indent="1"/>
      <protection locked="0"/>
    </xf>
    <xf numFmtId="164" fontId="5" fillId="0" borderId="0" xfId="0" applyNumberFormat="1" applyFont="1" applyFill="1" applyAlignment="1" applyProtection="1">
      <alignment horizontal="right" wrapText="1"/>
    </xf>
    <xf numFmtId="164" fontId="7" fillId="0" borderId="17" xfId="0" applyNumberFormat="1" applyFont="1" applyFill="1" applyBorder="1" applyAlignment="1" applyProtection="1">
      <alignment horizontal="center" vertical="center" wrapText="1"/>
    </xf>
    <xf numFmtId="164" fontId="17" fillId="0" borderId="18" xfId="0" applyNumberFormat="1" applyFont="1" applyFill="1" applyBorder="1" applyAlignment="1" applyProtection="1">
      <alignment horizontal="center" vertical="center" wrapText="1"/>
    </xf>
    <xf numFmtId="164" fontId="17" fillId="0" borderId="19" xfId="0" applyNumberFormat="1" applyFont="1" applyFill="1" applyBorder="1" applyAlignment="1" applyProtection="1">
      <alignment horizontal="center" vertical="center" wrapText="1"/>
    </xf>
    <xf numFmtId="164" fontId="17" fillId="0" borderId="20" xfId="0" applyNumberFormat="1" applyFont="1" applyFill="1" applyBorder="1" applyAlignment="1" applyProtection="1">
      <alignment horizontal="center" vertical="center" wrapText="1"/>
    </xf>
    <xf numFmtId="164" fontId="0" fillId="0" borderId="0" xfId="0" applyNumberFormat="1" applyFill="1" applyAlignment="1" applyProtection="1">
      <alignment vertical="center" wrapText="1"/>
    </xf>
    <xf numFmtId="164" fontId="18" fillId="0" borderId="10" xfId="0" applyNumberFormat="1" applyFont="1" applyFill="1" applyBorder="1" applyAlignment="1" applyProtection="1">
      <alignment horizontal="left" vertical="center" wrapText="1" indent="1"/>
      <protection locked="0"/>
    </xf>
    <xf numFmtId="164" fontId="17" fillId="0" borderId="14" xfId="0" applyNumberFormat="1" applyFont="1" applyFill="1" applyBorder="1" applyAlignment="1" applyProtection="1">
      <alignment vertical="center" wrapText="1"/>
    </xf>
    <xf numFmtId="164" fontId="4" fillId="0" borderId="0" xfId="0" applyNumberFormat="1" applyFont="1" applyFill="1" applyAlignment="1">
      <alignment vertical="center" wrapText="1"/>
    </xf>
    <xf numFmtId="164" fontId="16" fillId="0" borderId="8" xfId="0" applyNumberFormat="1" applyFont="1" applyFill="1" applyBorder="1" applyAlignment="1" applyProtection="1">
      <alignment horizontal="left" vertical="center" wrapText="1" indent="1"/>
      <protection locked="0"/>
    </xf>
    <xf numFmtId="164" fontId="16" fillId="0" borderId="2" xfId="0" applyNumberFormat="1" applyFont="1" applyFill="1" applyBorder="1" applyAlignment="1" applyProtection="1">
      <alignment vertical="center" wrapText="1"/>
      <protection locked="0"/>
    </xf>
    <xf numFmtId="164" fontId="16" fillId="0" borderId="21" xfId="0" applyNumberFormat="1" applyFont="1" applyFill="1" applyBorder="1" applyAlignment="1" applyProtection="1">
      <alignment vertical="center" wrapText="1"/>
    </xf>
    <xf numFmtId="164" fontId="16" fillId="0" borderId="10" xfId="0" applyNumberFormat="1" applyFont="1" applyFill="1" applyBorder="1" applyAlignment="1" applyProtection="1">
      <alignment horizontal="left" vertical="center" wrapText="1" indent="1"/>
      <protection locked="0"/>
    </xf>
    <xf numFmtId="164" fontId="16" fillId="0" borderId="6" xfId="0" applyNumberFormat="1" applyFont="1" applyFill="1" applyBorder="1" applyAlignment="1" applyProtection="1">
      <alignment vertical="center" wrapText="1"/>
      <protection locked="0"/>
    </xf>
    <xf numFmtId="164" fontId="16" fillId="0" borderId="22" xfId="0" applyNumberFormat="1" applyFont="1" applyFill="1" applyBorder="1" applyAlignment="1" applyProtection="1">
      <alignment vertical="center" wrapText="1"/>
    </xf>
    <xf numFmtId="164" fontId="7" fillId="0" borderId="17" xfId="0" applyNumberFormat="1" applyFont="1" applyFill="1" applyBorder="1" applyAlignment="1" applyProtection="1">
      <alignment vertical="center" wrapText="1"/>
    </xf>
    <xf numFmtId="0" fontId="6" fillId="0" borderId="0" xfId="0" applyFont="1" applyFill="1" applyAlignment="1">
      <alignment horizontal="center" vertical="center" wrapText="1"/>
    </xf>
    <xf numFmtId="164" fontId="25" fillId="0" borderId="23" xfId="0" applyNumberFormat="1" applyFont="1" applyFill="1" applyBorder="1" applyAlignment="1" applyProtection="1">
      <alignment horizontal="right" vertical="center" wrapText="1" indent="1"/>
      <protection locked="0"/>
    </xf>
    <xf numFmtId="164" fontId="25" fillId="0" borderId="2" xfId="0" applyNumberFormat="1" applyFont="1" applyFill="1" applyBorder="1" applyAlignment="1" applyProtection="1">
      <alignment horizontal="right" vertical="center" wrapText="1" indent="1"/>
      <protection locked="0"/>
    </xf>
    <xf numFmtId="164" fontId="25" fillId="0" borderId="21" xfId="0" applyNumberFormat="1" applyFont="1" applyFill="1" applyBorder="1" applyAlignment="1" applyProtection="1">
      <alignment horizontal="right" vertical="center" wrapText="1" indent="1"/>
      <protection locked="0"/>
    </xf>
    <xf numFmtId="164" fontId="25" fillId="0" borderId="24" xfId="0" applyNumberFormat="1" applyFont="1" applyFill="1" applyBorder="1" applyAlignment="1" applyProtection="1">
      <alignment horizontal="right" vertical="center" wrapText="1" indent="1"/>
      <protection locked="0"/>
    </xf>
    <xf numFmtId="0" fontId="19" fillId="0" borderId="0" xfId="0" applyFont="1" applyFill="1"/>
    <xf numFmtId="0" fontId="6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9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 wrapText="1"/>
    </xf>
    <xf numFmtId="164" fontId="7" fillId="2" borderId="14" xfId="0" applyNumberFormat="1" applyFont="1" applyFill="1" applyBorder="1" applyAlignment="1" applyProtection="1">
      <alignment vertical="center" wrapText="1"/>
    </xf>
    <xf numFmtId="3" fontId="4" fillId="0" borderId="17" xfId="0" applyNumberFormat="1" applyFont="1" applyFill="1" applyBorder="1" applyAlignment="1" applyProtection="1">
      <alignment horizontal="right" vertical="center" wrapText="1" indent="1"/>
      <protection locked="0"/>
    </xf>
    <xf numFmtId="0" fontId="24" fillId="0" borderId="14" xfId="3" applyFont="1" applyFill="1" applyBorder="1" applyAlignment="1" applyProtection="1">
      <alignment horizontal="left" vertical="center" wrapText="1" indent="1"/>
    </xf>
    <xf numFmtId="164" fontId="24" fillId="0" borderId="13" xfId="0" applyNumberFormat="1" applyFont="1" applyFill="1" applyBorder="1" applyAlignment="1" applyProtection="1">
      <alignment horizontal="left" vertical="center" wrapText="1" indent="1"/>
    </xf>
    <xf numFmtId="0" fontId="30" fillId="0" borderId="0" xfId="0" applyFont="1"/>
    <xf numFmtId="0" fontId="31" fillId="0" borderId="0" xfId="0" applyFont="1"/>
    <xf numFmtId="0" fontId="31" fillId="0" borderId="0" xfId="0" applyFont="1" applyAlignment="1">
      <alignment horizontal="right" indent="1"/>
    </xf>
    <xf numFmtId="0" fontId="20" fillId="0" borderId="0" xfId="0" applyFont="1" applyAlignment="1">
      <alignment horizontal="center"/>
    </xf>
    <xf numFmtId="0" fontId="31" fillId="0" borderId="0" xfId="0" applyFont="1" applyFill="1"/>
    <xf numFmtId="3" fontId="31" fillId="0" borderId="0" xfId="0" applyNumberFormat="1" applyFont="1" applyFill="1" applyAlignment="1">
      <alignment horizontal="right" indent="1"/>
    </xf>
    <xf numFmtId="3" fontId="26" fillId="0" borderId="0" xfId="0" applyNumberFormat="1" applyFont="1" applyFill="1" applyAlignment="1">
      <alignment horizontal="right" indent="1"/>
    </xf>
    <xf numFmtId="0" fontId="31" fillId="0" borderId="0" xfId="0" applyFont="1" applyFill="1" applyAlignment="1">
      <alignment horizontal="right" indent="1"/>
    </xf>
    <xf numFmtId="0" fontId="5" fillId="0" borderId="25" xfId="0" applyFont="1" applyFill="1" applyBorder="1" applyAlignment="1" applyProtection="1">
      <alignment horizontal="right"/>
    </xf>
    <xf numFmtId="0" fontId="25" fillId="0" borderId="19" xfId="3" applyFont="1" applyFill="1" applyBorder="1" applyAlignment="1" applyProtection="1">
      <alignment horizontal="left" vertical="center" wrapText="1" indent="1"/>
    </xf>
    <xf numFmtId="0" fontId="18" fillId="0" borderId="2" xfId="3" applyFont="1" applyFill="1" applyBorder="1" applyAlignment="1" applyProtection="1">
      <alignment horizontal="left" indent="6"/>
    </xf>
    <xf numFmtId="0" fontId="18" fillId="0" borderId="2" xfId="3" applyFont="1" applyFill="1" applyBorder="1" applyAlignment="1" applyProtection="1">
      <alignment horizontal="left" vertical="center" wrapText="1" indent="6"/>
    </xf>
    <xf numFmtId="0" fontId="18" fillId="0" borderId="6" xfId="3" applyFont="1" applyFill="1" applyBorder="1" applyAlignment="1" applyProtection="1">
      <alignment horizontal="left" vertical="center" wrapText="1" indent="6"/>
    </xf>
    <xf numFmtId="0" fontId="18" fillId="0" borderId="26" xfId="3" applyFont="1" applyFill="1" applyBorder="1" applyAlignment="1" applyProtection="1">
      <alignment horizontal="left" vertical="center" wrapText="1" indent="6"/>
    </xf>
    <xf numFmtId="0" fontId="34" fillId="0" borderId="0" xfId="0" applyFont="1" applyFill="1"/>
    <xf numFmtId="0" fontId="35" fillId="0" borderId="0" xfId="0" applyFont="1"/>
    <xf numFmtId="164" fontId="0" fillId="0" borderId="0" xfId="0" applyNumberFormat="1" applyFill="1" applyAlignment="1" applyProtection="1">
      <alignment horizontal="center" vertical="center" wrapText="1"/>
    </xf>
    <xf numFmtId="164" fontId="7" fillId="0" borderId="13" xfId="0" applyNumberFormat="1" applyFont="1" applyFill="1" applyBorder="1" applyAlignment="1" applyProtection="1">
      <alignment horizontal="center" vertical="center" wrapText="1"/>
    </xf>
    <xf numFmtId="164" fontId="7" fillId="0" borderId="14" xfId="0" applyNumberFormat="1" applyFont="1" applyFill="1" applyBorder="1" applyAlignment="1" applyProtection="1">
      <alignment horizontal="center" vertical="center" wrapText="1"/>
    </xf>
    <xf numFmtId="164" fontId="7" fillId="0" borderId="13" xfId="0" applyNumberFormat="1" applyFont="1" applyFill="1" applyBorder="1" applyAlignment="1" applyProtection="1">
      <alignment horizontal="left" vertical="center" wrapText="1"/>
    </xf>
    <xf numFmtId="164" fontId="7" fillId="0" borderId="14" xfId="0" applyNumberFormat="1" applyFont="1" applyFill="1" applyBorder="1" applyAlignment="1" applyProtection="1">
      <alignment vertical="center" wrapText="1"/>
    </xf>
    <xf numFmtId="0" fontId="17" fillId="0" borderId="13" xfId="0" applyFont="1" applyFill="1" applyBorder="1" applyAlignment="1" applyProtection="1">
      <alignment horizontal="center" vertical="center" wrapText="1"/>
    </xf>
    <xf numFmtId="0" fontId="17" fillId="0" borderId="14" xfId="0" applyFont="1" applyFill="1" applyBorder="1" applyAlignment="1" applyProtection="1">
      <alignment horizontal="center" vertical="center" wrapText="1"/>
    </xf>
    <xf numFmtId="0" fontId="17" fillId="0" borderId="17" xfId="0" applyFont="1" applyFill="1" applyBorder="1" applyAlignment="1" applyProtection="1">
      <alignment horizontal="center" vertical="center" wrapText="1"/>
    </xf>
    <xf numFmtId="0" fontId="24" fillId="0" borderId="13" xfId="0" applyFont="1" applyFill="1" applyBorder="1" applyAlignment="1" applyProtection="1">
      <alignment horizontal="center" vertical="center" wrapText="1"/>
    </xf>
    <xf numFmtId="164" fontId="3" fillId="0" borderId="0" xfId="0" applyNumberFormat="1" applyFont="1" applyFill="1" applyAlignment="1" applyProtection="1">
      <alignment horizontal="left" vertical="center" wrapText="1"/>
    </xf>
    <xf numFmtId="164" fontId="3" fillId="0" borderId="0" xfId="0" applyNumberFormat="1" applyFont="1" applyFill="1" applyAlignment="1" applyProtection="1">
      <alignment vertical="center" wrapText="1"/>
    </xf>
    <xf numFmtId="0" fontId="7" fillId="0" borderId="27" xfId="0" applyFont="1" applyFill="1" applyBorder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horizontal="right"/>
    </xf>
    <xf numFmtId="0" fontId="7" fillId="0" borderId="16" xfId="0" applyFont="1" applyFill="1" applyBorder="1" applyAlignment="1" applyProtection="1">
      <alignment horizontal="center" vertical="center" wrapText="1"/>
    </xf>
    <xf numFmtId="0" fontId="7" fillId="0" borderId="28" xfId="0" applyFont="1" applyFill="1" applyBorder="1" applyAlignment="1" applyProtection="1">
      <alignment horizontal="center" vertical="center" wrapText="1"/>
    </xf>
    <xf numFmtId="0" fontId="7" fillId="0" borderId="29" xfId="0" applyFont="1" applyFill="1" applyBorder="1" applyAlignment="1" applyProtection="1">
      <alignment horizontal="center" vertical="center" wrapText="1"/>
    </xf>
    <xf numFmtId="0" fontId="7" fillId="0" borderId="30" xfId="0" applyFont="1" applyFill="1" applyBorder="1" applyAlignment="1" applyProtection="1">
      <alignment horizontal="center" vertical="center" wrapText="1"/>
    </xf>
    <xf numFmtId="164" fontId="7" fillId="0" borderId="31" xfId="0" applyNumberFormat="1" applyFont="1" applyFill="1" applyBorder="1" applyAlignment="1" applyProtection="1">
      <alignment horizontal="center" vertical="center" wrapText="1"/>
    </xf>
    <xf numFmtId="0" fontId="24" fillId="0" borderId="14" xfId="0" applyFont="1" applyFill="1" applyBorder="1" applyAlignment="1" applyProtection="1">
      <alignment horizontal="left" vertical="center" wrapText="1" indent="1"/>
    </xf>
    <xf numFmtId="0" fontId="23" fillId="0" borderId="13" xfId="0" applyFont="1" applyBorder="1" applyAlignment="1" applyProtection="1">
      <alignment horizontal="center" vertical="center" wrapText="1"/>
    </xf>
    <xf numFmtId="0" fontId="32" fillId="0" borderId="32" xfId="0" applyFont="1" applyBorder="1" applyAlignment="1" applyProtection="1">
      <alignment horizontal="left" wrapText="1" indent="1"/>
    </xf>
    <xf numFmtId="0" fontId="18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left" vertical="center" wrapText="1" indent="1"/>
    </xf>
    <xf numFmtId="0" fontId="18" fillId="0" borderId="0" xfId="0" applyFont="1" applyFill="1" applyAlignment="1" applyProtection="1">
      <alignment horizontal="left" vertical="center" wrapText="1"/>
    </xf>
    <xf numFmtId="0" fontId="18" fillId="0" borderId="0" xfId="0" applyFont="1" applyFill="1" applyAlignment="1" applyProtection="1">
      <alignment vertical="center" wrapText="1"/>
    </xf>
    <xf numFmtId="0" fontId="17" fillId="0" borderId="33" xfId="0" applyFont="1" applyFill="1" applyBorder="1" applyAlignment="1" applyProtection="1">
      <alignment horizontal="center" vertical="center" wrapText="1"/>
    </xf>
    <xf numFmtId="0" fontId="7" fillId="0" borderId="34" xfId="0" applyFont="1" applyFill="1" applyBorder="1" applyAlignment="1" applyProtection="1">
      <alignment horizontal="center" vertical="center" wrapText="1"/>
    </xf>
    <xf numFmtId="0" fontId="7" fillId="0" borderId="14" xfId="0" applyFont="1" applyFill="1" applyBorder="1" applyAlignment="1" applyProtection="1">
      <alignment horizontal="left" vertical="center" wrapText="1" indent="1"/>
    </xf>
    <xf numFmtId="0" fontId="0" fillId="0" borderId="0" xfId="0" applyFill="1" applyAlignment="1" applyProtection="1">
      <alignment horizontal="left" vertical="center" wrapText="1"/>
    </xf>
    <xf numFmtId="0" fontId="0" fillId="0" borderId="0" xfId="0" applyFill="1" applyAlignment="1" applyProtection="1">
      <alignment vertical="center" wrapText="1"/>
    </xf>
    <xf numFmtId="0" fontId="4" fillId="0" borderId="13" xfId="0" applyFont="1" applyFill="1" applyBorder="1" applyAlignment="1" applyProtection="1">
      <alignment horizontal="left" vertical="center"/>
    </xf>
    <xf numFmtId="0" fontId="4" fillId="0" borderId="32" xfId="0" applyFont="1" applyFill="1" applyBorder="1" applyAlignment="1" applyProtection="1">
      <alignment vertical="center" wrapText="1"/>
    </xf>
    <xf numFmtId="16" fontId="0" fillId="0" borderId="0" xfId="0" applyNumberFormat="1" applyFill="1" applyAlignment="1">
      <alignment vertical="center" wrapText="1"/>
    </xf>
    <xf numFmtId="0" fontId="23" fillId="0" borderId="14" xfId="0" applyFont="1" applyBorder="1" applyAlignment="1" applyProtection="1">
      <alignment horizontal="left" vertical="center" wrapText="1" indent="1"/>
    </xf>
    <xf numFmtId="0" fontId="22" fillId="0" borderId="2" xfId="0" applyFont="1" applyBorder="1" applyAlignment="1" applyProtection="1">
      <alignment horizontal="left" vertical="center" wrapText="1" indent="1"/>
    </xf>
    <xf numFmtId="0" fontId="22" fillId="0" borderId="6" xfId="0" applyFont="1" applyBorder="1" applyAlignment="1" applyProtection="1">
      <alignment horizontal="left" vertical="center" wrapText="1" indent="1"/>
    </xf>
    <xf numFmtId="0" fontId="23" fillId="0" borderId="18" xfId="0" applyFont="1" applyBorder="1" applyAlignment="1" applyProtection="1">
      <alignment horizontal="left" vertical="center" wrapText="1" indent="1"/>
    </xf>
    <xf numFmtId="164" fontId="17" fillId="0" borderId="28" xfId="3" applyNumberFormat="1" applyFont="1" applyFill="1" applyBorder="1" applyAlignment="1" applyProtection="1">
      <alignment horizontal="right" vertical="center" wrapText="1" indent="1"/>
    </xf>
    <xf numFmtId="164" fontId="17" fillId="0" borderId="17" xfId="3" applyNumberFormat="1" applyFont="1" applyFill="1" applyBorder="1" applyAlignment="1" applyProtection="1">
      <alignment horizontal="right" vertical="center" wrapText="1" indent="1"/>
    </xf>
    <xf numFmtId="164" fontId="18" fillId="0" borderId="21" xfId="3" applyNumberFormat="1" applyFont="1" applyFill="1" applyBorder="1" applyAlignment="1" applyProtection="1">
      <alignment horizontal="right" vertical="center" wrapText="1" indent="1"/>
      <protection locked="0"/>
    </xf>
    <xf numFmtId="164" fontId="18" fillId="0" borderId="23" xfId="3" applyNumberFormat="1" applyFont="1" applyFill="1" applyBorder="1" applyAlignment="1" applyProtection="1">
      <alignment horizontal="right" vertical="center" wrapText="1" indent="1"/>
      <protection locked="0"/>
    </xf>
    <xf numFmtId="164" fontId="18" fillId="0" borderId="22" xfId="3" applyNumberFormat="1" applyFont="1" applyFill="1" applyBorder="1" applyAlignment="1" applyProtection="1">
      <alignment horizontal="right" vertical="center" wrapText="1" indent="1"/>
      <protection locked="0"/>
    </xf>
    <xf numFmtId="164" fontId="25" fillId="0" borderId="21" xfId="3" applyNumberFormat="1" applyFont="1" applyFill="1" applyBorder="1" applyAlignment="1" applyProtection="1">
      <alignment horizontal="right" vertical="center" wrapText="1" indent="1"/>
      <protection locked="0"/>
    </xf>
    <xf numFmtId="164" fontId="24" fillId="0" borderId="17" xfId="3" applyNumberFormat="1" applyFont="1" applyFill="1" applyBorder="1" applyAlignment="1" applyProtection="1">
      <alignment horizontal="right" vertical="center" wrapText="1" indent="1"/>
    </xf>
    <xf numFmtId="164" fontId="6" fillId="0" borderId="0" xfId="3" applyNumberFormat="1" applyFont="1" applyFill="1" applyBorder="1" applyAlignment="1" applyProtection="1">
      <alignment horizontal="right" vertical="center" wrapText="1" indent="1"/>
    </xf>
    <xf numFmtId="0" fontId="5" fillId="0" borderId="25" xfId="0" applyFont="1" applyFill="1" applyBorder="1" applyAlignment="1" applyProtection="1">
      <alignment horizontal="right" vertical="center"/>
    </xf>
    <xf numFmtId="164" fontId="18" fillId="0" borderId="2" xfId="0" applyNumberFormat="1" applyFont="1" applyFill="1" applyBorder="1" applyAlignment="1" applyProtection="1">
      <alignment horizontal="right" vertical="center" wrapText="1" indent="1"/>
      <protection locked="0"/>
    </xf>
    <xf numFmtId="164" fontId="18" fillId="0" borderId="21" xfId="0" applyNumberFormat="1" applyFont="1" applyFill="1" applyBorder="1" applyAlignment="1" applyProtection="1">
      <alignment horizontal="right" vertical="center" wrapText="1" indent="1"/>
      <protection locked="0"/>
    </xf>
    <xf numFmtId="164" fontId="18" fillId="0" borderId="22" xfId="0" applyNumberFormat="1" applyFont="1" applyFill="1" applyBorder="1" applyAlignment="1" applyProtection="1">
      <alignment horizontal="right" vertical="center" wrapText="1" indent="1"/>
      <protection locked="0"/>
    </xf>
    <xf numFmtId="164" fontId="24" fillId="0" borderId="17" xfId="0" applyNumberFormat="1" applyFont="1" applyFill="1" applyBorder="1" applyAlignment="1" applyProtection="1">
      <alignment horizontal="right" vertical="center" wrapText="1" indent="1"/>
    </xf>
    <xf numFmtId="164" fontId="25" fillId="0" borderId="35" xfId="0" applyNumberFormat="1" applyFont="1" applyFill="1" applyBorder="1" applyAlignment="1" applyProtection="1">
      <alignment horizontal="right" vertical="center" wrapText="1" indent="1"/>
      <protection locked="0"/>
    </xf>
    <xf numFmtId="164" fontId="6" fillId="0" borderId="0" xfId="0" applyNumberFormat="1" applyFont="1" applyFill="1" applyAlignment="1" applyProtection="1">
      <alignment horizontal="centerContinuous" vertical="center" wrapText="1"/>
    </xf>
    <xf numFmtId="164" fontId="0" fillId="0" borderId="0" xfId="0" applyNumberFormat="1" applyFill="1" applyAlignment="1" applyProtection="1">
      <alignment horizontal="centerContinuous" vertical="center"/>
    </xf>
    <xf numFmtId="164" fontId="5" fillId="0" borderId="0" xfId="0" applyNumberFormat="1" applyFont="1" applyFill="1" applyAlignment="1" applyProtection="1">
      <alignment horizontal="right" vertical="center"/>
    </xf>
    <xf numFmtId="164" fontId="7" fillId="0" borderId="13" xfId="0" applyNumberFormat="1" applyFont="1" applyFill="1" applyBorder="1" applyAlignment="1" applyProtection="1">
      <alignment horizontal="centerContinuous" vertical="center" wrapText="1"/>
    </xf>
    <xf numFmtId="164" fontId="7" fillId="0" borderId="14" xfId="0" applyNumberFormat="1" applyFont="1" applyFill="1" applyBorder="1" applyAlignment="1" applyProtection="1">
      <alignment horizontal="centerContinuous" vertical="center" wrapText="1"/>
    </xf>
    <xf numFmtId="164" fontId="7" fillId="0" borderId="17" xfId="0" applyNumberFormat="1" applyFont="1" applyFill="1" applyBorder="1" applyAlignment="1" applyProtection="1">
      <alignment horizontal="centerContinuous" vertical="center" wrapText="1"/>
    </xf>
    <xf numFmtId="164" fontId="4" fillId="0" borderId="0" xfId="0" applyNumberFormat="1" applyFont="1" applyFill="1" applyAlignment="1" applyProtection="1">
      <alignment horizontal="center" vertical="center" wrapText="1"/>
    </xf>
    <xf numFmtId="164" fontId="24" fillId="0" borderId="36" xfId="0" applyNumberFormat="1" applyFont="1" applyFill="1" applyBorder="1" applyAlignment="1" applyProtection="1">
      <alignment horizontal="center" vertical="center" wrapText="1"/>
    </xf>
    <xf numFmtId="164" fontId="24" fillId="0" borderId="13" xfId="0" applyNumberFormat="1" applyFont="1" applyFill="1" applyBorder="1" applyAlignment="1" applyProtection="1">
      <alignment horizontal="center" vertical="center" wrapText="1"/>
    </xf>
    <xf numFmtId="164" fontId="24" fillId="0" borderId="0" xfId="0" applyNumberFormat="1" applyFont="1" applyFill="1" applyAlignment="1" applyProtection="1">
      <alignment horizontal="center" vertical="center" wrapText="1"/>
    </xf>
    <xf numFmtId="164" fontId="0" fillId="0" borderId="37" xfId="0" applyNumberFormat="1" applyFill="1" applyBorder="1" applyAlignment="1" applyProtection="1">
      <alignment horizontal="left" vertical="center" wrapText="1" indent="1"/>
    </xf>
    <xf numFmtId="164" fontId="18" fillId="0" borderId="9" xfId="0" applyNumberFormat="1" applyFont="1" applyFill="1" applyBorder="1" applyAlignment="1" applyProtection="1">
      <alignment horizontal="left" vertical="center" wrapText="1" indent="1"/>
    </xf>
    <xf numFmtId="164" fontId="0" fillId="0" borderId="38" xfId="0" applyNumberFormat="1" applyFill="1" applyBorder="1" applyAlignment="1" applyProtection="1">
      <alignment horizontal="left" vertical="center" wrapText="1" indent="1"/>
    </xf>
    <xf numFmtId="164" fontId="18" fillId="0" borderId="8" xfId="0" applyNumberFormat="1" applyFont="1" applyFill="1" applyBorder="1" applyAlignment="1" applyProtection="1">
      <alignment horizontal="left" vertical="center" wrapText="1" indent="1"/>
    </xf>
    <xf numFmtId="164" fontId="27" fillId="0" borderId="36" xfId="0" applyNumberFormat="1" applyFont="1" applyFill="1" applyBorder="1" applyAlignment="1" applyProtection="1">
      <alignment horizontal="left" vertical="center" wrapText="1" indent="1"/>
    </xf>
    <xf numFmtId="164" fontId="1" fillId="0" borderId="39" xfId="0" applyNumberFormat="1" applyFont="1" applyFill="1" applyBorder="1" applyAlignment="1" applyProtection="1">
      <alignment horizontal="left" vertical="center" wrapText="1" indent="1"/>
    </xf>
    <xf numFmtId="164" fontId="25" fillId="0" borderId="7" xfId="0" applyNumberFormat="1" applyFont="1" applyFill="1" applyBorder="1" applyAlignment="1" applyProtection="1">
      <alignment horizontal="left" vertical="center" wrapText="1" indent="1"/>
    </xf>
    <xf numFmtId="164" fontId="25" fillId="0" borderId="8" xfId="0" applyNumberFormat="1" applyFont="1" applyFill="1" applyBorder="1" applyAlignment="1" applyProtection="1">
      <alignment horizontal="left" vertical="center" wrapText="1" indent="1"/>
    </xf>
    <xf numFmtId="164" fontId="1" fillId="0" borderId="38" xfId="0" applyNumberFormat="1" applyFont="1" applyFill="1" applyBorder="1" applyAlignment="1" applyProtection="1">
      <alignment horizontal="left" vertical="center" wrapText="1" indent="1"/>
    </xf>
    <xf numFmtId="164" fontId="24" fillId="0" borderId="17" xfId="0" applyNumberFormat="1" applyFont="1" applyFill="1" applyBorder="1" applyAlignment="1" applyProtection="1">
      <alignment horizontal="right" vertical="center" wrapText="1" indent="1"/>
      <protection locked="0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26" xfId="0" applyFont="1" applyFill="1" applyBorder="1" applyAlignment="1" applyProtection="1">
      <alignment horizontal="center" vertical="center"/>
    </xf>
    <xf numFmtId="0" fontId="7" fillId="0" borderId="40" xfId="0" quotePrefix="1" applyFont="1" applyFill="1" applyBorder="1" applyAlignment="1" applyProtection="1">
      <alignment horizontal="right" vertical="center" indent="1"/>
    </xf>
    <xf numFmtId="0" fontId="7" fillId="0" borderId="41" xfId="0" applyFont="1" applyFill="1" applyBorder="1" applyAlignment="1" applyProtection="1">
      <alignment horizontal="right" vertical="center" indent="1"/>
    </xf>
    <xf numFmtId="0" fontId="7" fillId="0" borderId="28" xfId="0" applyFont="1" applyFill="1" applyBorder="1" applyAlignment="1" applyProtection="1">
      <alignment horizontal="right" vertical="center" wrapText="1" indent="1"/>
    </xf>
    <xf numFmtId="164" fontId="7" fillId="0" borderId="31" xfId="0" applyNumberFormat="1" applyFont="1" applyFill="1" applyBorder="1" applyAlignment="1" applyProtection="1">
      <alignment horizontal="right" vertical="center" wrapText="1" indent="1"/>
    </xf>
    <xf numFmtId="164" fontId="18" fillId="0" borderId="40" xfId="0" applyNumberFormat="1" applyFont="1" applyFill="1" applyBorder="1" applyAlignment="1" applyProtection="1">
      <alignment horizontal="right" vertical="center" wrapText="1" indent="1"/>
      <protection locked="0"/>
    </xf>
    <xf numFmtId="164" fontId="18" fillId="0" borderId="35" xfId="0" applyNumberFormat="1" applyFont="1" applyFill="1" applyBorder="1" applyAlignment="1" applyProtection="1">
      <alignment horizontal="right" vertical="center" wrapText="1" indent="1"/>
      <protection locked="0"/>
    </xf>
    <xf numFmtId="164" fontId="17" fillId="0" borderId="0" xfId="0" applyNumberFormat="1" applyFont="1" applyFill="1" applyBorder="1" applyAlignment="1" applyProtection="1">
      <alignment horizontal="right" vertical="center" wrapText="1" indent="1"/>
    </xf>
    <xf numFmtId="0" fontId="18" fillId="0" borderId="0" xfId="0" applyFont="1" applyFill="1" applyAlignment="1" applyProtection="1">
      <alignment horizontal="right" vertical="center" wrapText="1" indent="1"/>
    </xf>
    <xf numFmtId="164" fontId="17" fillId="0" borderId="42" xfId="0" applyNumberFormat="1" applyFont="1" applyFill="1" applyBorder="1" applyAlignment="1" applyProtection="1">
      <alignment horizontal="right" vertical="center" wrapText="1" indent="1"/>
    </xf>
    <xf numFmtId="164" fontId="17" fillId="0" borderId="17" xfId="0" applyNumberFormat="1" applyFont="1" applyFill="1" applyBorder="1" applyAlignment="1" applyProtection="1">
      <alignment horizontal="right" vertical="center" wrapText="1" indent="1"/>
    </xf>
    <xf numFmtId="0" fontId="0" fillId="0" borderId="0" xfId="0" applyFill="1" applyAlignment="1" applyProtection="1">
      <alignment horizontal="right" vertical="center" wrapText="1" indent="1"/>
    </xf>
    <xf numFmtId="49" fontId="7" fillId="0" borderId="40" xfId="0" applyNumberFormat="1" applyFont="1" applyFill="1" applyBorder="1" applyAlignment="1" applyProtection="1">
      <alignment horizontal="right" vertical="center"/>
    </xf>
    <xf numFmtId="49" fontId="7" fillId="0" borderId="41" xfId="0" applyNumberFormat="1" applyFont="1" applyFill="1" applyBorder="1" applyAlignment="1" applyProtection="1">
      <alignment horizontal="right" vertical="center"/>
    </xf>
    <xf numFmtId="0" fontId="9" fillId="0" borderId="0" xfId="0" applyFont="1" applyFill="1" applyAlignment="1" applyProtection="1">
      <alignment vertical="center" wrapText="1"/>
    </xf>
    <xf numFmtId="0" fontId="21" fillId="0" borderId="19" xfId="0" applyFont="1" applyBorder="1" applyAlignment="1" applyProtection="1">
      <alignment horizontal="left" vertical="center" wrapText="1" indent="1"/>
    </xf>
    <xf numFmtId="0" fontId="10" fillId="0" borderId="0" xfId="3" applyFont="1" applyFill="1" applyProtection="1"/>
    <xf numFmtId="0" fontId="10" fillId="0" borderId="0" xfId="3" applyFont="1" applyFill="1" applyAlignment="1" applyProtection="1">
      <alignment horizontal="right" vertical="center" indent="1"/>
    </xf>
    <xf numFmtId="0" fontId="36" fillId="0" borderId="0" xfId="0" applyFont="1" applyFill="1" applyAlignment="1" applyProtection="1">
      <alignment horizontal="left" vertical="center" wrapText="1"/>
    </xf>
    <xf numFmtId="0" fontId="36" fillId="0" borderId="0" xfId="0" applyFont="1" applyFill="1" applyAlignment="1" applyProtection="1">
      <alignment vertical="center" wrapText="1"/>
    </xf>
    <xf numFmtId="0" fontId="36" fillId="0" borderId="0" xfId="0" applyFont="1" applyFill="1" applyAlignment="1" applyProtection="1">
      <alignment horizontal="right" vertical="center" wrapText="1" indent="1"/>
    </xf>
    <xf numFmtId="0" fontId="14" fillId="0" borderId="0" xfId="0" applyFont="1" applyFill="1" applyAlignment="1" applyProtection="1">
      <alignment horizontal="left" vertical="center" wrapText="1"/>
    </xf>
    <xf numFmtId="0" fontId="14" fillId="0" borderId="0" xfId="0" applyFont="1" applyFill="1" applyAlignment="1" applyProtection="1">
      <alignment vertical="center" wrapText="1"/>
    </xf>
    <xf numFmtId="0" fontId="14" fillId="0" borderId="0" xfId="0" applyFont="1" applyFill="1" applyAlignment="1" applyProtection="1">
      <alignment horizontal="right" vertical="center" wrapText="1" indent="1"/>
    </xf>
    <xf numFmtId="164" fontId="0" fillId="0" borderId="39" xfId="0" applyNumberFormat="1" applyFill="1" applyBorder="1" applyAlignment="1" applyProtection="1">
      <alignment horizontal="left" vertical="center" wrapText="1" indent="1"/>
    </xf>
    <xf numFmtId="164" fontId="18" fillId="0" borderId="2" xfId="3" applyNumberFormat="1" applyFont="1" applyFill="1" applyBorder="1" applyAlignment="1" applyProtection="1">
      <alignment horizontal="right" vertical="center" wrapText="1" indent="1"/>
      <protection locked="0"/>
    </xf>
    <xf numFmtId="164" fontId="25" fillId="0" borderId="22" xfId="3" applyNumberFormat="1" applyFont="1" applyFill="1" applyBorder="1" applyAlignment="1" applyProtection="1">
      <alignment horizontal="right" vertical="center" wrapText="1" indent="1"/>
      <protection locked="0"/>
    </xf>
    <xf numFmtId="0" fontId="7" fillId="0" borderId="43" xfId="0" applyFont="1" applyFill="1" applyBorder="1" applyAlignment="1" applyProtection="1">
      <alignment horizontal="center" vertical="center" wrapText="1"/>
    </xf>
    <xf numFmtId="0" fontId="7" fillId="0" borderId="33" xfId="0" applyFont="1" applyFill="1" applyBorder="1" applyAlignment="1" applyProtection="1">
      <alignment horizontal="center" vertical="center" wrapText="1"/>
    </xf>
    <xf numFmtId="0" fontId="17" fillId="0" borderId="15" xfId="3" applyFont="1" applyFill="1" applyBorder="1" applyAlignment="1" applyProtection="1">
      <alignment horizontal="center" vertical="center" wrapText="1"/>
    </xf>
    <xf numFmtId="0" fontId="17" fillId="0" borderId="16" xfId="3" applyFont="1" applyFill="1" applyBorder="1" applyAlignment="1" applyProtection="1">
      <alignment horizontal="center" vertical="center" wrapText="1"/>
    </xf>
    <xf numFmtId="164" fontId="18" fillId="0" borderId="23" xfId="3" applyNumberFormat="1" applyFont="1" applyFill="1" applyBorder="1" applyAlignment="1" applyProtection="1">
      <alignment horizontal="right" vertical="center" wrapText="1" indent="1"/>
    </xf>
    <xf numFmtId="0" fontId="18" fillId="0" borderId="3" xfId="3" applyFont="1" applyFill="1" applyBorder="1" applyAlignment="1" applyProtection="1">
      <alignment horizontal="left" vertical="center" wrapText="1" indent="6"/>
    </xf>
    <xf numFmtId="0" fontId="10" fillId="0" borderId="0" xfId="3" applyFill="1" applyProtection="1"/>
    <xf numFmtId="0" fontId="18" fillId="0" borderId="0" xfId="3" applyFont="1" applyFill="1" applyProtection="1"/>
    <xf numFmtId="0" fontId="13" fillId="0" borderId="0" xfId="3" applyFont="1" applyFill="1" applyProtection="1"/>
    <xf numFmtId="0" fontId="22" fillId="0" borderId="3" xfId="0" applyFont="1" applyBorder="1" applyAlignment="1" applyProtection="1">
      <alignment horizontal="left" wrapText="1" indent="1"/>
    </xf>
    <xf numFmtId="0" fontId="22" fillId="0" borderId="2" xfId="0" applyFont="1" applyBorder="1" applyAlignment="1" applyProtection="1">
      <alignment horizontal="left" wrapText="1" indent="1"/>
    </xf>
    <xf numFmtId="0" fontId="22" fillId="0" borderId="6" xfId="0" applyFont="1" applyBorder="1" applyAlignment="1" applyProtection="1">
      <alignment horizontal="left" wrapText="1" indent="1"/>
    </xf>
    <xf numFmtId="0" fontId="23" fillId="0" borderId="13" xfId="0" applyFont="1" applyBorder="1" applyAlignment="1" applyProtection="1">
      <alignment wrapText="1"/>
    </xf>
    <xf numFmtId="0" fontId="22" fillId="0" borderId="6" xfId="0" applyFont="1" applyBorder="1" applyAlignment="1" applyProtection="1">
      <alignment wrapText="1"/>
    </xf>
    <xf numFmtId="0" fontId="22" fillId="0" borderId="9" xfId="0" applyFont="1" applyBorder="1" applyAlignment="1" applyProtection="1">
      <alignment wrapText="1"/>
    </xf>
    <xf numFmtId="0" fontId="22" fillId="0" borderId="8" xfId="0" applyFont="1" applyBorder="1" applyAlignment="1" applyProtection="1">
      <alignment wrapText="1"/>
    </xf>
    <xf numFmtId="0" fontId="22" fillId="0" borderId="10" xfId="0" applyFont="1" applyBorder="1" applyAlignment="1" applyProtection="1">
      <alignment wrapText="1"/>
    </xf>
    <xf numFmtId="0" fontId="23" fillId="0" borderId="14" xfId="0" applyFont="1" applyBorder="1" applyAlignment="1" applyProtection="1">
      <alignment wrapText="1"/>
    </xf>
    <xf numFmtId="0" fontId="23" fillId="0" borderId="18" xfId="0" applyFont="1" applyBorder="1" applyAlignment="1" applyProtection="1">
      <alignment wrapText="1"/>
    </xf>
    <xf numFmtId="0" fontId="23" fillId="0" borderId="19" xfId="0" applyFont="1" applyBorder="1" applyAlignment="1" applyProtection="1">
      <alignment wrapText="1"/>
    </xf>
    <xf numFmtId="0" fontId="10" fillId="0" borderId="0" xfId="3" applyFill="1" applyAlignment="1" applyProtection="1"/>
    <xf numFmtId="164" fontId="21" fillId="0" borderId="17" xfId="0" quotePrefix="1" applyNumberFormat="1" applyFont="1" applyBorder="1" applyAlignment="1" applyProtection="1">
      <alignment horizontal="right" vertical="center" wrapText="1" indent="1"/>
    </xf>
    <xf numFmtId="0" fontId="20" fillId="0" borderId="0" xfId="3" applyFont="1" applyFill="1" applyProtection="1"/>
    <xf numFmtId="0" fontId="19" fillId="0" borderId="0" xfId="3" applyFont="1" applyFill="1" applyProtection="1"/>
    <xf numFmtId="0" fontId="10" fillId="0" borderId="0" xfId="3" applyFill="1" applyBorder="1" applyProtection="1"/>
    <xf numFmtId="49" fontId="18" fillId="0" borderId="9" xfId="3" applyNumberFormat="1" applyFont="1" applyFill="1" applyBorder="1" applyAlignment="1" applyProtection="1">
      <alignment horizontal="center" vertical="center" wrapText="1"/>
    </xf>
    <xf numFmtId="49" fontId="18" fillId="0" borderId="8" xfId="3" applyNumberFormat="1" applyFont="1" applyFill="1" applyBorder="1" applyAlignment="1" applyProtection="1">
      <alignment horizontal="center" vertical="center" wrapText="1"/>
    </xf>
    <xf numFmtId="49" fontId="18" fillId="0" borderId="10" xfId="3" applyNumberFormat="1" applyFont="1" applyFill="1" applyBorder="1" applyAlignment="1" applyProtection="1">
      <alignment horizontal="center" vertical="center" wrapText="1"/>
    </xf>
    <xf numFmtId="0" fontId="23" fillId="0" borderId="13" xfId="0" applyFont="1" applyBorder="1" applyAlignment="1" applyProtection="1">
      <alignment horizontal="center" wrapText="1"/>
    </xf>
    <xf numFmtId="0" fontId="22" fillId="0" borderId="9" xfId="0" applyFont="1" applyBorder="1" applyAlignment="1" applyProtection="1">
      <alignment horizontal="center" wrapText="1"/>
    </xf>
    <xf numFmtId="0" fontId="22" fillId="0" borderId="8" xfId="0" applyFont="1" applyBorder="1" applyAlignment="1" applyProtection="1">
      <alignment horizontal="center" wrapText="1"/>
    </xf>
    <xf numFmtId="0" fontId="22" fillId="0" borderId="10" xfId="0" applyFont="1" applyBorder="1" applyAlignment="1" applyProtection="1">
      <alignment horizontal="center" wrapText="1"/>
    </xf>
    <xf numFmtId="0" fontId="23" fillId="0" borderId="18" xfId="0" applyFont="1" applyBorder="1" applyAlignment="1" applyProtection="1">
      <alignment horizontal="center" wrapText="1"/>
    </xf>
    <xf numFmtId="0" fontId="18" fillId="0" borderId="0" xfId="0" applyFont="1" applyFill="1" applyAlignment="1" applyProtection="1">
      <alignment horizontal="center" vertical="center" wrapText="1"/>
    </xf>
    <xf numFmtId="49" fontId="18" fillId="0" borderId="11" xfId="3" applyNumberFormat="1" applyFont="1" applyFill="1" applyBorder="1" applyAlignment="1" applyProtection="1">
      <alignment horizontal="center" vertical="center" wrapText="1"/>
    </xf>
    <xf numFmtId="49" fontId="18" fillId="0" borderId="7" xfId="3" applyNumberFormat="1" applyFont="1" applyFill="1" applyBorder="1" applyAlignment="1" applyProtection="1">
      <alignment horizontal="center" vertical="center" wrapText="1"/>
    </xf>
    <xf numFmtId="49" fontId="18" fillId="0" borderId="12" xfId="3" applyNumberFormat="1" applyFont="1" applyFill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7" fillId="0" borderId="27" xfId="0" applyFont="1" applyFill="1" applyBorder="1" applyAlignment="1" applyProtection="1">
      <alignment horizontal="center" vertical="center" wrapText="1"/>
    </xf>
    <xf numFmtId="49" fontId="25" fillId="0" borderId="11" xfId="0" applyNumberFormat="1" applyFont="1" applyFill="1" applyBorder="1" applyAlignment="1" applyProtection="1">
      <alignment horizontal="center" vertical="center" wrapText="1"/>
    </xf>
    <xf numFmtId="49" fontId="25" fillId="0" borderId="8" xfId="0" applyNumberFormat="1" applyFont="1" applyFill="1" applyBorder="1" applyAlignment="1" applyProtection="1">
      <alignment horizontal="center" vertical="center" wrapText="1"/>
    </xf>
    <xf numFmtId="49" fontId="25" fillId="0" borderId="9" xfId="0" applyNumberFormat="1" applyFont="1" applyFill="1" applyBorder="1" applyAlignment="1" applyProtection="1">
      <alignment horizontal="center" vertical="center" wrapText="1"/>
    </xf>
    <xf numFmtId="0" fontId="25" fillId="0" borderId="3" xfId="3" applyFont="1" applyFill="1" applyBorder="1" applyAlignment="1" applyProtection="1">
      <alignment horizontal="left" vertical="center" wrapText="1" indent="1"/>
    </xf>
    <xf numFmtId="0" fontId="25" fillId="0" borderId="2" xfId="3" applyFont="1" applyFill="1" applyBorder="1" applyAlignment="1" applyProtection="1">
      <alignment horizontal="left" vertical="center" wrapText="1" indent="1"/>
    </xf>
    <xf numFmtId="0" fontId="25" fillId="0" borderId="19" xfId="3" quotePrefix="1" applyFont="1" applyFill="1" applyBorder="1" applyAlignment="1" applyProtection="1">
      <alignment horizontal="left" vertical="center" wrapText="1" indent="1"/>
    </xf>
    <xf numFmtId="0" fontId="6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vertical="center" wrapText="1"/>
    </xf>
    <xf numFmtId="0" fontId="8" fillId="0" borderId="0" xfId="0" applyFont="1" applyFill="1" applyAlignment="1" applyProtection="1">
      <alignment vertical="center" wrapText="1"/>
    </xf>
    <xf numFmtId="164" fontId="25" fillId="0" borderId="23" xfId="3" applyNumberFormat="1" applyFont="1" applyFill="1" applyBorder="1" applyAlignment="1" applyProtection="1">
      <alignment horizontal="right" vertical="center" wrapText="1" indent="1"/>
      <protection locked="0"/>
    </xf>
    <xf numFmtId="164" fontId="17" fillId="0" borderId="17" xfId="3" applyNumberFormat="1" applyFont="1" applyFill="1" applyBorder="1" applyAlignment="1" applyProtection="1">
      <alignment horizontal="right" vertical="center" wrapText="1" indent="1"/>
      <protection locked="0"/>
    </xf>
    <xf numFmtId="164" fontId="18" fillId="0" borderId="8" xfId="0" applyNumberFormat="1" applyFont="1" applyFill="1" applyBorder="1" applyAlignment="1" applyProtection="1">
      <alignment horizontal="left" vertical="center" wrapText="1"/>
      <protection locked="0"/>
    </xf>
    <xf numFmtId="49" fontId="1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Alignment="1" applyProtection="1">
      <alignment horizontal="center" wrapText="1"/>
    </xf>
    <xf numFmtId="0" fontId="7" fillId="0" borderId="44" xfId="0" applyFont="1" applyFill="1" applyBorder="1" applyAlignment="1" applyProtection="1">
      <alignment horizontal="center" vertical="center"/>
    </xf>
    <xf numFmtId="0" fontId="7" fillId="0" borderId="25" xfId="0" applyFont="1" applyFill="1" applyBorder="1" applyAlignment="1" applyProtection="1">
      <alignment horizontal="center" vertical="center"/>
    </xf>
    <xf numFmtId="0" fontId="7" fillId="0" borderId="45" xfId="0" applyFont="1" applyFill="1" applyBorder="1" applyAlignment="1" applyProtection="1">
      <alignment horizontal="center" vertical="center" wrapText="1"/>
    </xf>
    <xf numFmtId="0" fontId="17" fillId="0" borderId="46" xfId="0" applyFont="1" applyFill="1" applyBorder="1" applyAlignment="1" applyProtection="1">
      <alignment horizontal="center" vertical="center" wrapText="1"/>
    </xf>
    <xf numFmtId="0" fontId="24" fillId="0" borderId="46" xfId="0" applyFont="1" applyFill="1" applyBorder="1" applyAlignment="1" applyProtection="1">
      <alignment horizontal="left" vertical="center" wrapText="1" indent="1"/>
    </xf>
    <xf numFmtId="0" fontId="18" fillId="0" borderId="44" xfId="3" applyFont="1" applyFill="1" applyBorder="1" applyAlignment="1" applyProtection="1">
      <alignment horizontal="left" vertical="center" wrapText="1" indent="1"/>
    </xf>
    <xf numFmtId="0" fontId="18" fillId="0" borderId="47" xfId="3" applyFont="1" applyFill="1" applyBorder="1" applyAlignment="1" applyProtection="1">
      <alignment horizontal="left" vertical="center" wrapText="1" indent="1"/>
    </xf>
    <xf numFmtId="0" fontId="18" fillId="0" borderId="48" xfId="3" applyFont="1" applyFill="1" applyBorder="1" applyAlignment="1" applyProtection="1">
      <alignment horizontal="left" vertical="center" wrapText="1" indent="1"/>
    </xf>
    <xf numFmtId="0" fontId="18" fillId="0" borderId="49" xfId="3" applyFont="1" applyFill="1" applyBorder="1" applyAlignment="1" applyProtection="1">
      <alignment horizontal="left" vertical="center" wrapText="1" indent="1"/>
    </xf>
    <xf numFmtId="0" fontId="24" fillId="0" borderId="46" xfId="3" applyFont="1" applyFill="1" applyBorder="1" applyAlignment="1" applyProtection="1">
      <alignment horizontal="left" vertical="center" wrapText="1" indent="1"/>
    </xf>
    <xf numFmtId="0" fontId="25" fillId="0" borderId="49" xfId="3" applyFont="1" applyFill="1" applyBorder="1" applyAlignment="1" applyProtection="1">
      <alignment horizontal="left" vertical="center" wrapText="1" indent="1"/>
    </xf>
    <xf numFmtId="0" fontId="25" fillId="0" borderId="48" xfId="3" applyFont="1" applyFill="1" applyBorder="1" applyAlignment="1" applyProtection="1">
      <alignment horizontal="left" vertical="center" wrapText="1" indent="1"/>
    </xf>
    <xf numFmtId="0" fontId="25" fillId="0" borderId="50" xfId="3" quotePrefix="1" applyFont="1" applyFill="1" applyBorder="1" applyAlignment="1" applyProtection="1">
      <alignment horizontal="left" vertical="center" wrapText="1" indent="1"/>
    </xf>
    <xf numFmtId="0" fontId="4" fillId="0" borderId="34" xfId="0" applyFont="1" applyFill="1" applyBorder="1" applyAlignment="1" applyProtection="1">
      <alignment vertical="center" wrapText="1"/>
    </xf>
    <xf numFmtId="0" fontId="23" fillId="0" borderId="46" xfId="0" applyFont="1" applyBorder="1" applyAlignment="1" applyProtection="1">
      <alignment horizontal="left" vertical="center" wrapText="1" indent="1"/>
    </xf>
    <xf numFmtId="0" fontId="24" fillId="0" borderId="2" xfId="0" applyFont="1" applyFill="1" applyBorder="1" applyAlignment="1" applyProtection="1">
      <alignment horizontal="left" vertical="center" wrapText="1" indent="1"/>
    </xf>
    <xf numFmtId="164" fontId="24" fillId="0" borderId="2" xfId="0" applyNumberFormat="1" applyFont="1" applyFill="1" applyBorder="1" applyAlignment="1" applyProtection="1">
      <alignment horizontal="right" vertical="center" wrapText="1" indent="1"/>
    </xf>
    <xf numFmtId="0" fontId="24" fillId="0" borderId="2" xfId="3" applyFont="1" applyFill="1" applyBorder="1" applyAlignment="1" applyProtection="1">
      <alignment horizontal="left" vertical="center" wrapText="1" indent="1"/>
    </xf>
    <xf numFmtId="164" fontId="24" fillId="0" borderId="2" xfId="0" applyNumberFormat="1" applyFont="1" applyFill="1" applyBorder="1" applyAlignment="1" applyProtection="1">
      <alignment horizontal="right" vertical="center" wrapText="1" indent="1"/>
      <protection locked="0"/>
    </xf>
    <xf numFmtId="0" fontId="25" fillId="0" borderId="2" xfId="3" quotePrefix="1" applyFont="1" applyFill="1" applyBorder="1" applyAlignment="1" applyProtection="1">
      <alignment horizontal="left" vertical="center" wrapText="1" indent="1"/>
    </xf>
    <xf numFmtId="164" fontId="17" fillId="0" borderId="2" xfId="0" applyNumberFormat="1" applyFont="1" applyFill="1" applyBorder="1" applyAlignment="1" applyProtection="1">
      <alignment horizontal="right" vertical="center" wrapText="1" indent="1"/>
    </xf>
    <xf numFmtId="164" fontId="17" fillId="0" borderId="2" xfId="3" applyNumberFormat="1" applyFont="1" applyFill="1" applyBorder="1" applyAlignment="1" applyProtection="1">
      <alignment horizontal="right" vertical="center" wrapText="1" indent="1"/>
    </xf>
    <xf numFmtId="0" fontId="18" fillId="0" borderId="44" xfId="3" applyFont="1" applyFill="1" applyBorder="1" applyAlignment="1" applyProtection="1">
      <alignment horizontal="center" wrapText="1"/>
    </xf>
    <xf numFmtId="0" fontId="18" fillId="0" borderId="47" xfId="3" applyFont="1" applyFill="1" applyBorder="1" applyAlignment="1" applyProtection="1">
      <alignment horizontal="center" wrapText="1"/>
    </xf>
    <xf numFmtId="0" fontId="18" fillId="0" borderId="51" xfId="3" applyFont="1" applyFill="1" applyBorder="1" applyAlignment="1" applyProtection="1">
      <alignment horizontal="center" wrapText="1"/>
    </xf>
    <xf numFmtId="0" fontId="18" fillId="0" borderId="51" xfId="3" applyFont="1" applyFill="1" applyBorder="1" applyAlignment="1" applyProtection="1">
      <alignment horizontal="center"/>
    </xf>
    <xf numFmtId="0" fontId="18" fillId="0" borderId="52" xfId="3" applyFont="1" applyFill="1" applyBorder="1" applyAlignment="1" applyProtection="1">
      <alignment horizontal="center" wrapText="1"/>
    </xf>
    <xf numFmtId="0" fontId="17" fillId="0" borderId="46" xfId="3" applyFont="1" applyFill="1" applyBorder="1" applyAlignment="1" applyProtection="1">
      <alignment horizontal="center" wrapText="1"/>
    </xf>
    <xf numFmtId="0" fontId="18" fillId="0" borderId="49" xfId="3" applyFont="1" applyFill="1" applyBorder="1" applyAlignment="1" applyProtection="1">
      <alignment horizontal="center" wrapText="1"/>
    </xf>
    <xf numFmtId="0" fontId="18" fillId="0" borderId="2" xfId="3" applyFont="1" applyFill="1" applyBorder="1" applyAlignment="1" applyProtection="1">
      <alignment horizontal="center" wrapText="1"/>
    </xf>
    <xf numFmtId="0" fontId="22" fillId="0" borderId="2" xfId="0" applyFont="1" applyBorder="1" applyAlignment="1" applyProtection="1">
      <alignment horizontal="center" wrapText="1"/>
    </xf>
    <xf numFmtId="0" fontId="24" fillId="0" borderId="2" xfId="3" applyFont="1" applyFill="1" applyBorder="1" applyAlignment="1" applyProtection="1">
      <alignment horizontal="center" wrapText="1"/>
    </xf>
    <xf numFmtId="0" fontId="24" fillId="0" borderId="46" xfId="3" applyFont="1" applyFill="1" applyBorder="1" applyAlignment="1" applyProtection="1">
      <alignment horizontal="center" wrapText="1"/>
    </xf>
    <xf numFmtId="0" fontId="18" fillId="0" borderId="2" xfId="3" applyFont="1" applyFill="1" applyBorder="1" applyAlignment="1" applyProtection="1">
      <alignment horizontal="center"/>
    </xf>
    <xf numFmtId="0" fontId="17" fillId="0" borderId="45" xfId="3" applyFont="1" applyFill="1" applyBorder="1" applyAlignment="1" applyProtection="1">
      <alignment horizontal="center" vertical="center" wrapText="1"/>
    </xf>
    <xf numFmtId="0" fontId="17" fillId="0" borderId="46" xfId="3" applyFont="1" applyFill="1" applyBorder="1" applyAlignment="1" applyProtection="1">
      <alignment horizontal="centerContinuous" vertical="center" wrapText="1"/>
    </xf>
    <xf numFmtId="0" fontId="22" fillId="0" borderId="49" xfId="0" applyFont="1" applyBorder="1" applyAlignment="1" applyProtection="1">
      <alignment horizontal="centerContinuous" wrapText="1"/>
    </xf>
    <xf numFmtId="0" fontId="22" fillId="0" borderId="47" xfId="0" applyFont="1" applyBorder="1" applyAlignment="1" applyProtection="1">
      <alignment horizontal="centerContinuous" wrapText="1"/>
    </xf>
    <xf numFmtId="0" fontId="23" fillId="0" borderId="46" xfId="0" applyFont="1" applyBorder="1" applyAlignment="1" applyProtection="1">
      <alignment horizontal="centerContinuous" vertical="center" wrapText="1"/>
    </xf>
    <xf numFmtId="0" fontId="22" fillId="0" borderId="51" xfId="0" applyFont="1" applyBorder="1" applyAlignment="1" applyProtection="1">
      <alignment horizontal="centerContinuous" wrapText="1"/>
    </xf>
    <xf numFmtId="0" fontId="23" fillId="0" borderId="46" xfId="0" applyFont="1" applyBorder="1" applyAlignment="1" applyProtection="1">
      <alignment horizontal="centerContinuous" wrapText="1"/>
    </xf>
    <xf numFmtId="0" fontId="23" fillId="0" borderId="50" xfId="0" applyFont="1" applyBorder="1" applyAlignment="1" applyProtection="1">
      <alignment horizontal="centerContinuous" wrapText="1"/>
    </xf>
    <xf numFmtId="0" fontId="18" fillId="0" borderId="2" xfId="3" applyNumberFormat="1" applyFont="1" applyFill="1" applyBorder="1" applyAlignment="1" applyProtection="1">
      <alignment horizontal="center"/>
    </xf>
    <xf numFmtId="0" fontId="21" fillId="0" borderId="50" xfId="0" applyFont="1" applyBorder="1" applyAlignment="1" applyProtection="1">
      <alignment horizontal="center" vertical="center" wrapText="1"/>
    </xf>
    <xf numFmtId="0" fontId="17" fillId="0" borderId="46" xfId="3" applyFont="1" applyFill="1" applyBorder="1" applyAlignment="1" applyProtection="1">
      <alignment horizontal="center" vertical="center" wrapText="1"/>
    </xf>
    <xf numFmtId="0" fontId="22" fillId="0" borderId="49" xfId="0" applyFont="1" applyBorder="1" applyAlignment="1" applyProtection="1">
      <alignment horizontal="center" wrapText="1"/>
    </xf>
    <xf numFmtId="0" fontId="22" fillId="0" borderId="47" xfId="0" applyFont="1" applyBorder="1" applyAlignment="1" applyProtection="1">
      <alignment horizontal="center" wrapText="1"/>
    </xf>
    <xf numFmtId="0" fontId="23" fillId="0" borderId="46" xfId="0" applyFont="1" applyBorder="1" applyAlignment="1" applyProtection="1">
      <alignment horizontal="center" vertical="center" wrapText="1"/>
    </xf>
    <xf numFmtId="0" fontId="22" fillId="0" borderId="51" xfId="0" applyFont="1" applyBorder="1" applyAlignment="1" applyProtection="1">
      <alignment horizontal="center" wrapText="1"/>
    </xf>
    <xf numFmtId="0" fontId="23" fillId="0" borderId="46" xfId="0" applyFont="1" applyBorder="1" applyAlignment="1" applyProtection="1">
      <alignment horizontal="center" wrapText="1"/>
    </xf>
    <xf numFmtId="0" fontId="23" fillId="0" borderId="50" xfId="0" applyFont="1" applyBorder="1" applyAlignment="1" applyProtection="1">
      <alignment horizontal="center" wrapText="1"/>
    </xf>
    <xf numFmtId="164" fontId="7" fillId="0" borderId="32" xfId="0" applyNumberFormat="1" applyFont="1" applyFill="1" applyBorder="1" applyAlignment="1" applyProtection="1">
      <alignment horizontal="centerContinuous" vertical="center" wrapText="1"/>
    </xf>
    <xf numFmtId="164" fontId="7" fillId="0" borderId="32" xfId="0" applyNumberFormat="1" applyFont="1" applyFill="1" applyBorder="1" applyAlignment="1" applyProtection="1">
      <alignment horizontal="center" vertical="center" wrapText="1"/>
    </xf>
    <xf numFmtId="164" fontId="24" fillId="0" borderId="32" xfId="0" applyNumberFormat="1" applyFont="1" applyFill="1" applyBorder="1" applyAlignment="1" applyProtection="1">
      <alignment horizontal="center" vertical="center" wrapText="1"/>
    </xf>
    <xf numFmtId="164" fontId="18" fillId="0" borderId="53" xfId="0" applyNumberFormat="1" applyFont="1" applyFill="1" applyBorder="1" applyAlignment="1" applyProtection="1">
      <alignment horizontal="left" vertical="center" wrapText="1" indent="1"/>
    </xf>
    <xf numFmtId="164" fontId="24" fillId="0" borderId="32" xfId="0" applyNumberFormat="1" applyFont="1" applyFill="1" applyBorder="1" applyAlignment="1" applyProtection="1">
      <alignment horizontal="left" vertical="center" wrapText="1" indent="1"/>
    </xf>
    <xf numFmtId="164" fontId="7" fillId="0" borderId="34" xfId="0" applyNumberFormat="1" applyFont="1" applyFill="1" applyBorder="1" applyAlignment="1" applyProtection="1">
      <alignment horizontal="centerContinuous" vertical="center" wrapText="1"/>
    </xf>
    <xf numFmtId="164" fontId="24" fillId="0" borderId="46" xfId="0" applyNumberFormat="1" applyFont="1" applyFill="1" applyBorder="1" applyAlignment="1" applyProtection="1">
      <alignment horizontal="center" vertical="center" wrapText="1"/>
    </xf>
    <xf numFmtId="164" fontId="18" fillId="0" borderId="36" xfId="0" applyNumberFormat="1" applyFont="1" applyFill="1" applyBorder="1" applyAlignment="1" applyProtection="1">
      <alignment horizontal="left" vertical="center" wrapText="1" indent="1"/>
    </xf>
    <xf numFmtId="164" fontId="18" fillId="0" borderId="36" xfId="0" applyNumberFormat="1" applyFont="1" applyFill="1" applyBorder="1" applyAlignment="1" applyProtection="1">
      <alignment horizontal="right" vertical="center" wrapText="1" indent="1"/>
      <protection locked="0"/>
    </xf>
    <xf numFmtId="164" fontId="18" fillId="0" borderId="36" xfId="0" applyNumberFormat="1" applyFont="1" applyFill="1" applyBorder="1" applyAlignment="1" applyProtection="1">
      <alignment horizontal="left" vertical="center" wrapText="1" indent="1"/>
      <protection locked="0"/>
    </xf>
    <xf numFmtId="164" fontId="24" fillId="0" borderId="36" xfId="0" applyNumberFormat="1" applyFont="1" applyFill="1" applyBorder="1" applyAlignment="1" applyProtection="1">
      <alignment horizontal="left" vertical="center" wrapText="1" indent="1"/>
    </xf>
    <xf numFmtId="164" fontId="24" fillId="0" borderId="36" xfId="0" applyNumberFormat="1" applyFont="1" applyFill="1" applyBorder="1" applyAlignment="1" applyProtection="1">
      <alignment horizontal="right" vertical="center" wrapText="1" indent="1"/>
    </xf>
    <xf numFmtId="164" fontId="25" fillId="0" borderId="36" xfId="0" applyNumberFormat="1" applyFont="1" applyFill="1" applyBorder="1" applyAlignment="1" applyProtection="1">
      <alignment horizontal="left" vertical="center" wrapText="1" indent="1"/>
    </xf>
    <xf numFmtId="164" fontId="25" fillId="0" borderId="36" xfId="0" applyNumberFormat="1" applyFont="1" applyFill="1" applyBorder="1" applyAlignment="1" applyProtection="1">
      <alignment horizontal="right" vertical="center" wrapText="1" indent="1"/>
      <protection locked="0"/>
    </xf>
    <xf numFmtId="164" fontId="25" fillId="0" borderId="36" xfId="0" applyNumberFormat="1" applyFont="1" applyFill="1" applyBorder="1" applyAlignment="1" applyProtection="1">
      <alignment horizontal="left" vertical="center" wrapText="1" indent="1"/>
      <protection locked="0"/>
    </xf>
    <xf numFmtId="164" fontId="27" fillId="0" borderId="36" xfId="0" applyNumberFormat="1" applyFont="1" applyFill="1" applyBorder="1" applyAlignment="1" applyProtection="1">
      <alignment horizontal="right" vertical="center" wrapText="1" indent="1"/>
    </xf>
    <xf numFmtId="164" fontId="28" fillId="0" borderId="36" xfId="0" applyNumberFormat="1" applyFont="1" applyFill="1" applyBorder="1" applyAlignment="1" applyProtection="1">
      <alignment horizontal="left" vertical="center" wrapText="1" indent="1"/>
    </xf>
    <xf numFmtId="164" fontId="28" fillId="0" borderId="36" xfId="0" applyNumberFormat="1" applyFont="1" applyFill="1" applyBorder="1" applyAlignment="1" applyProtection="1">
      <alignment horizontal="right" vertical="center" wrapText="1" indent="1"/>
    </xf>
    <xf numFmtId="164" fontId="25" fillId="0" borderId="36" xfId="0" applyNumberFormat="1" applyFont="1" applyFill="1" applyBorder="1" applyAlignment="1" applyProtection="1">
      <alignment horizontal="left" vertical="center" wrapText="1" indent="2"/>
    </xf>
    <xf numFmtId="164" fontId="18" fillId="0" borderId="36" xfId="0" applyNumberFormat="1" applyFont="1" applyFill="1" applyBorder="1" applyAlignment="1" applyProtection="1">
      <alignment horizontal="left" vertical="center" wrapText="1" indent="2"/>
    </xf>
    <xf numFmtId="164" fontId="18" fillId="0" borderId="54" xfId="0" applyNumberFormat="1" applyFont="1" applyFill="1" applyBorder="1" applyAlignment="1" applyProtection="1">
      <alignment horizontal="left" vertical="center" wrapText="1" indent="1"/>
      <protection locked="0"/>
    </xf>
    <xf numFmtId="164" fontId="25" fillId="0" borderId="55" xfId="0" applyNumberFormat="1" applyFont="1" applyFill="1" applyBorder="1" applyAlignment="1" applyProtection="1">
      <alignment horizontal="left" vertical="center" wrapText="1" indent="1"/>
    </xf>
    <xf numFmtId="164" fontId="25" fillId="0" borderId="5" xfId="0" applyNumberFormat="1" applyFont="1" applyFill="1" applyBorder="1" applyAlignment="1" applyProtection="1">
      <alignment horizontal="left" vertical="center" wrapText="1" indent="1"/>
    </xf>
    <xf numFmtId="164" fontId="37" fillId="0" borderId="0" xfId="0" applyNumberFormat="1" applyFont="1" applyFill="1" applyBorder="1" applyAlignment="1" applyProtection="1">
      <alignment horizontal="center" vertical="center" wrapText="1"/>
    </xf>
    <xf numFmtId="164" fontId="7" fillId="0" borderId="56" xfId="0" applyNumberFormat="1" applyFont="1" applyFill="1" applyBorder="1" applyAlignment="1" applyProtection="1">
      <alignment horizontal="centerContinuous" vertical="center" wrapText="1"/>
    </xf>
    <xf numFmtId="164" fontId="7" fillId="0" borderId="28" xfId="0" applyNumberFormat="1" applyFont="1" applyFill="1" applyBorder="1" applyAlignment="1" applyProtection="1">
      <alignment horizontal="centerContinuous" vertical="center" wrapText="1"/>
    </xf>
    <xf numFmtId="164" fontId="7" fillId="0" borderId="2" xfId="0" applyNumberFormat="1" applyFont="1" applyFill="1" applyBorder="1" applyAlignment="1" applyProtection="1">
      <alignment horizontal="center" vertical="center" wrapText="1"/>
    </xf>
    <xf numFmtId="164" fontId="24" fillId="0" borderId="2" xfId="0" applyNumberFormat="1" applyFont="1" applyFill="1" applyBorder="1" applyAlignment="1" applyProtection="1">
      <alignment horizontal="center" vertical="center" wrapText="1"/>
    </xf>
    <xf numFmtId="164" fontId="18" fillId="0" borderId="2" xfId="0" applyNumberFormat="1" applyFont="1" applyFill="1" applyBorder="1" applyAlignment="1" applyProtection="1">
      <alignment horizontal="left" vertical="center" wrapText="1" indent="1"/>
    </xf>
    <xf numFmtId="164" fontId="18" fillId="0" borderId="2" xfId="0" applyNumberFormat="1" applyFont="1" applyFill="1" applyBorder="1" applyAlignment="1" applyProtection="1">
      <alignment horizontal="left" vertical="center" wrapText="1" indent="1"/>
      <protection locked="0"/>
    </xf>
    <xf numFmtId="164" fontId="24" fillId="0" borderId="2" xfId="0" applyNumberFormat="1" applyFont="1" applyFill="1" applyBorder="1" applyAlignment="1" applyProtection="1">
      <alignment horizontal="left" vertical="center" wrapText="1" indent="1"/>
    </xf>
    <xf numFmtId="164" fontId="25" fillId="0" borderId="2" xfId="0" applyNumberFormat="1" applyFont="1" applyFill="1" applyBorder="1" applyAlignment="1" applyProtection="1">
      <alignment horizontal="left" vertical="center" wrapText="1" indent="1"/>
    </xf>
    <xf numFmtId="0" fontId="7" fillId="0" borderId="46" xfId="3" applyFont="1" applyFill="1" applyBorder="1" applyAlignment="1" applyProtection="1">
      <alignment horizontal="center" vertical="center" wrapText="1"/>
    </xf>
    <xf numFmtId="164" fontId="17" fillId="0" borderId="46" xfId="3" applyNumberFormat="1" applyFont="1" applyFill="1" applyBorder="1" applyAlignment="1" applyProtection="1">
      <alignment horizontal="right" vertical="center" wrapText="1" indent="1"/>
    </xf>
    <xf numFmtId="164" fontId="18" fillId="0" borderId="49" xfId="3" applyNumberFormat="1" applyFont="1" applyFill="1" applyBorder="1" applyAlignment="1" applyProtection="1">
      <alignment horizontal="right" vertical="center" wrapText="1" indent="1"/>
      <protection locked="0"/>
    </xf>
    <xf numFmtId="164" fontId="18" fillId="0" borderId="47" xfId="3" applyNumberFormat="1" applyFont="1" applyFill="1" applyBorder="1" applyAlignment="1" applyProtection="1">
      <alignment horizontal="right" vertical="center" wrapText="1" indent="1"/>
      <protection locked="0"/>
    </xf>
    <xf numFmtId="164" fontId="18" fillId="0" borderId="51" xfId="3" applyNumberFormat="1" applyFont="1" applyFill="1" applyBorder="1" applyAlignment="1" applyProtection="1">
      <alignment horizontal="right" vertical="center" wrapText="1" indent="1"/>
      <protection locked="0"/>
    </xf>
    <xf numFmtId="164" fontId="24" fillId="0" borderId="46" xfId="3" applyNumberFormat="1" applyFont="1" applyFill="1" applyBorder="1" applyAlignment="1" applyProtection="1">
      <alignment horizontal="right" vertical="center" wrapText="1" indent="1"/>
    </xf>
    <xf numFmtId="164" fontId="17" fillId="0" borderId="45" xfId="3" applyNumberFormat="1" applyFont="1" applyFill="1" applyBorder="1" applyAlignment="1" applyProtection="1">
      <alignment horizontal="right" vertical="center" wrapText="1" indent="1"/>
    </xf>
    <xf numFmtId="164" fontId="18" fillId="0" borderId="44" xfId="3" applyNumberFormat="1" applyFont="1" applyFill="1" applyBorder="1" applyAlignment="1" applyProtection="1">
      <alignment horizontal="right" vertical="center" wrapText="1" indent="1"/>
      <protection locked="0"/>
    </xf>
    <xf numFmtId="0" fontId="10" fillId="0" borderId="2" xfId="3" applyFill="1" applyBorder="1" applyProtection="1"/>
    <xf numFmtId="0" fontId="18" fillId="0" borderId="2" xfId="3" applyFont="1" applyFill="1" applyBorder="1" applyProtection="1"/>
    <xf numFmtId="0" fontId="13" fillId="0" borderId="2" xfId="3" applyFont="1" applyFill="1" applyBorder="1" applyProtection="1"/>
    <xf numFmtId="0" fontId="13" fillId="0" borderId="0" xfId="3" applyFont="1" applyFill="1" applyBorder="1" applyProtection="1"/>
    <xf numFmtId="164" fontId="24" fillId="0" borderId="2" xfId="3" applyNumberFormat="1" applyFont="1" applyFill="1" applyBorder="1" applyAlignment="1" applyProtection="1">
      <alignment horizontal="right" vertical="center" wrapText="1" indent="1"/>
    </xf>
    <xf numFmtId="0" fontId="26" fillId="0" borderId="2" xfId="3" applyFont="1" applyFill="1" applyBorder="1" applyAlignment="1" applyProtection="1">
      <alignment wrapText="1"/>
    </xf>
    <xf numFmtId="164" fontId="18" fillId="0" borderId="52" xfId="3" applyNumberFormat="1" applyFont="1" applyFill="1" applyBorder="1" applyAlignment="1" applyProtection="1">
      <alignment horizontal="right" vertical="center" wrapText="1" indent="1"/>
      <protection locked="0"/>
    </xf>
    <xf numFmtId="164" fontId="18" fillId="0" borderId="57" xfId="3" applyNumberFormat="1" applyFont="1" applyFill="1" applyBorder="1" applyAlignment="1" applyProtection="1">
      <alignment horizontal="right" vertical="center" wrapText="1" indent="1"/>
      <protection locked="0"/>
    </xf>
    <xf numFmtId="164" fontId="18" fillId="0" borderId="30" xfId="3" applyNumberFormat="1" applyFont="1" applyFill="1" applyBorder="1" applyAlignment="1" applyProtection="1">
      <alignment horizontal="right" vertical="center" wrapText="1" indent="1"/>
      <protection locked="0"/>
    </xf>
    <xf numFmtId="164" fontId="23" fillId="0" borderId="46" xfId="0" applyNumberFormat="1" applyFont="1" applyBorder="1" applyAlignment="1" applyProtection="1">
      <alignment horizontal="right" vertical="center" wrapText="1" indent="1"/>
    </xf>
    <xf numFmtId="164" fontId="21" fillId="0" borderId="46" xfId="0" quotePrefix="1" applyNumberFormat="1" applyFont="1" applyBorder="1" applyAlignment="1" applyProtection="1">
      <alignment horizontal="right" vertical="center" wrapText="1" indent="1"/>
    </xf>
    <xf numFmtId="0" fontId="10" fillId="0" borderId="0" xfId="3" applyFill="1" applyBorder="1" applyAlignment="1" applyProtection="1"/>
    <xf numFmtId="0" fontId="27" fillId="0" borderId="2" xfId="3" applyFont="1" applyFill="1" applyBorder="1" applyProtection="1"/>
    <xf numFmtId="0" fontId="24" fillId="0" borderId="2" xfId="3" applyFont="1" applyFill="1" applyBorder="1" applyProtection="1"/>
    <xf numFmtId="0" fontId="1" fillId="0" borderId="2" xfId="3" applyFont="1" applyFill="1" applyBorder="1" applyProtection="1"/>
    <xf numFmtId="0" fontId="25" fillId="0" borderId="2" xfId="3" applyFont="1" applyFill="1" applyBorder="1" applyProtection="1"/>
    <xf numFmtId="164" fontId="27" fillId="0" borderId="2" xfId="3" applyNumberFormat="1" applyFont="1" applyFill="1" applyBorder="1" applyAlignment="1" applyProtection="1">
      <alignment horizontal="right" vertical="center" wrapText="1" indent="1"/>
    </xf>
    <xf numFmtId="0" fontId="18" fillId="0" borderId="2" xfId="3" applyFont="1" applyFill="1" applyBorder="1" applyAlignment="1" applyProtection="1">
      <alignment horizontal="center" vertical="center" wrapText="1"/>
    </xf>
    <xf numFmtId="0" fontId="24" fillId="0" borderId="2" xfId="0" applyFont="1" applyFill="1" applyBorder="1" applyAlignment="1" applyProtection="1">
      <alignment horizontal="center" vertical="center" wrapText="1"/>
    </xf>
    <xf numFmtId="0" fontId="24" fillId="0" borderId="2" xfId="3" applyFont="1" applyFill="1" applyBorder="1" applyAlignment="1" applyProtection="1">
      <alignment horizontal="center" vertical="center" wrapText="1"/>
    </xf>
    <xf numFmtId="0" fontId="25" fillId="0" borderId="2" xfId="3" applyFont="1" applyFill="1" applyBorder="1" applyAlignment="1" applyProtection="1">
      <alignment horizontal="center" vertical="center" wrapText="1"/>
    </xf>
    <xf numFmtId="0" fontId="25" fillId="0" borderId="2" xfId="3" quotePrefix="1" applyFont="1" applyFill="1" applyBorder="1" applyAlignment="1" applyProtection="1">
      <alignment horizontal="center" vertical="center" wrapText="1"/>
    </xf>
    <xf numFmtId="0" fontId="32" fillId="0" borderId="2" xfId="0" applyFont="1" applyBorder="1" applyAlignment="1" applyProtection="1">
      <alignment horizontal="center" wrapText="1"/>
    </xf>
    <xf numFmtId="0" fontId="24" fillId="0" borderId="46" xfId="3" applyFont="1" applyFill="1" applyBorder="1" applyAlignment="1" applyProtection="1">
      <alignment horizontal="center" vertical="center" wrapText="1"/>
    </xf>
    <xf numFmtId="0" fontId="18" fillId="0" borderId="49" xfId="3" applyFont="1" applyFill="1" applyBorder="1" applyAlignment="1" applyProtection="1">
      <alignment horizontal="center" vertical="center" wrapText="1"/>
    </xf>
    <xf numFmtId="0" fontId="18" fillId="0" borderId="47" xfId="3" applyFont="1" applyFill="1" applyBorder="1" applyAlignment="1" applyProtection="1">
      <alignment horizontal="center" vertical="center" wrapText="1"/>
    </xf>
    <xf numFmtId="0" fontId="7" fillId="0" borderId="46" xfId="0" applyFont="1" applyFill="1" applyBorder="1" applyAlignment="1" applyProtection="1">
      <alignment horizontal="center" vertical="center" wrapText="1"/>
    </xf>
    <xf numFmtId="164" fontId="25" fillId="0" borderId="7" xfId="0" applyNumberFormat="1" applyFont="1" applyFill="1" applyBorder="1" applyAlignment="1" applyProtection="1">
      <alignment horizontal="left" vertical="center" wrapText="1"/>
      <protection locked="0"/>
    </xf>
    <xf numFmtId="0" fontId="18" fillId="0" borderId="6" xfId="3" applyFont="1" applyFill="1" applyBorder="1" applyProtection="1"/>
    <xf numFmtId="164" fontId="18" fillId="0" borderId="2" xfId="3" applyNumberFormat="1" applyFont="1" applyFill="1" applyBorder="1" applyAlignment="1" applyProtection="1">
      <alignment horizontal="right" vertical="center" wrapText="1" indent="1"/>
    </xf>
    <xf numFmtId="164" fontId="25" fillId="0" borderId="2" xfId="3" applyNumberFormat="1" applyFont="1" applyFill="1" applyBorder="1" applyAlignment="1" applyProtection="1">
      <alignment horizontal="right" vertical="center" wrapText="1" indent="1"/>
      <protection locked="0"/>
    </xf>
    <xf numFmtId="164" fontId="17" fillId="0" borderId="2" xfId="3" applyNumberFormat="1" applyFont="1" applyFill="1" applyBorder="1" applyAlignment="1" applyProtection="1">
      <alignment horizontal="right" vertical="center" wrapText="1" indent="1"/>
      <protection locked="0"/>
    </xf>
    <xf numFmtId="164" fontId="17" fillId="2" borderId="19" xfId="0" applyNumberFormat="1" applyFont="1" applyFill="1" applyBorder="1" applyAlignment="1" applyProtection="1">
      <alignment vertical="center" wrapText="1"/>
    </xf>
    <xf numFmtId="164" fontId="17" fillId="0" borderId="19" xfId="0" applyNumberFormat="1" applyFont="1" applyFill="1" applyBorder="1" applyAlignment="1" applyProtection="1">
      <alignment vertical="center" wrapText="1"/>
    </xf>
    <xf numFmtId="164" fontId="17" fillId="0" borderId="20" xfId="0" applyNumberFormat="1" applyFont="1" applyFill="1" applyBorder="1" applyAlignment="1" applyProtection="1">
      <alignment vertical="center" wrapText="1"/>
    </xf>
    <xf numFmtId="164" fontId="17" fillId="0" borderId="2" xfId="0" applyNumberFormat="1" applyFont="1" applyFill="1" applyBorder="1" applyAlignment="1" applyProtection="1">
      <alignment horizontal="center" vertical="center" wrapText="1"/>
    </xf>
    <xf numFmtId="164" fontId="18" fillId="0" borderId="2" xfId="0" applyNumberFormat="1" applyFont="1" applyFill="1" applyBorder="1" applyAlignment="1" applyProtection="1">
      <alignment vertical="center" wrapText="1"/>
    </xf>
    <xf numFmtId="164" fontId="17" fillId="0" borderId="2" xfId="0" applyNumberFormat="1" applyFont="1" applyFill="1" applyBorder="1" applyAlignment="1" applyProtection="1">
      <alignment vertical="center" wrapText="1"/>
    </xf>
    <xf numFmtId="0" fontId="24" fillId="0" borderId="45" xfId="3" applyFont="1" applyFill="1" applyBorder="1" applyAlignment="1" applyProtection="1">
      <alignment horizontal="center" wrapText="1"/>
    </xf>
    <xf numFmtId="0" fontId="24" fillId="0" borderId="50" xfId="3" applyFont="1" applyFill="1" applyBorder="1" applyAlignment="1" applyProtection="1">
      <alignment horizontal="center" wrapText="1"/>
    </xf>
    <xf numFmtId="0" fontId="24" fillId="0" borderId="50" xfId="3" applyFont="1" applyFill="1" applyBorder="1" applyAlignment="1" applyProtection="1">
      <alignment horizontal="left" vertical="center" wrapText="1" indent="1"/>
    </xf>
    <xf numFmtId="164" fontId="21" fillId="0" borderId="20" xfId="0" quotePrefix="1" applyNumberFormat="1" applyFont="1" applyBorder="1" applyAlignment="1" applyProtection="1">
      <alignment horizontal="right" vertical="center" wrapText="1" indent="1"/>
    </xf>
    <xf numFmtId="164" fontId="23" fillId="0" borderId="2" xfId="0" applyNumberFormat="1" applyFont="1" applyBorder="1" applyAlignment="1" applyProtection="1">
      <alignment horizontal="right" vertical="center" wrapText="1" indent="1"/>
    </xf>
    <xf numFmtId="0" fontId="4" fillId="0" borderId="2" xfId="0" applyFont="1" applyFill="1" applyBorder="1" applyAlignment="1" applyProtection="1">
      <alignment vertical="center" wrapText="1"/>
    </xf>
    <xf numFmtId="164" fontId="25" fillId="0" borderId="58" xfId="0" applyNumberFormat="1" applyFont="1" applyFill="1" applyBorder="1" applyAlignment="1" applyProtection="1">
      <alignment horizontal="right" vertical="center" wrapText="1" indent="1"/>
      <protection locked="0"/>
    </xf>
    <xf numFmtId="164" fontId="25" fillId="0" borderId="59" xfId="0" applyNumberFormat="1" applyFont="1" applyFill="1" applyBorder="1" applyAlignment="1" applyProtection="1">
      <alignment horizontal="right" vertical="center" wrapText="1" indent="1"/>
      <protection locked="0"/>
    </xf>
    <xf numFmtId="164" fontId="25" fillId="0" borderId="60" xfId="0" applyNumberFormat="1" applyFont="1" applyFill="1" applyBorder="1" applyAlignment="1" applyProtection="1">
      <alignment horizontal="right" vertical="center" wrapText="1" indent="1"/>
      <protection locked="0"/>
    </xf>
    <xf numFmtId="0" fontId="24" fillId="0" borderId="16" xfId="3" applyFont="1" applyFill="1" applyBorder="1" applyAlignment="1" applyProtection="1">
      <alignment horizontal="left" vertical="center" wrapText="1" indent="1"/>
    </xf>
    <xf numFmtId="0" fontId="24" fillId="0" borderId="45" xfId="3" applyFont="1" applyFill="1" applyBorder="1" applyAlignment="1" applyProtection="1">
      <alignment horizontal="left" vertical="center" wrapText="1" indent="1"/>
    </xf>
    <xf numFmtId="0" fontId="24" fillId="0" borderId="19" xfId="3" applyFont="1" applyFill="1" applyBorder="1" applyAlignment="1" applyProtection="1">
      <alignment horizontal="left" vertical="center" wrapText="1" indent="1"/>
    </xf>
    <xf numFmtId="0" fontId="24" fillId="0" borderId="6" xfId="3" applyFont="1" applyFill="1" applyBorder="1" applyAlignment="1" applyProtection="1">
      <alignment horizontal="left" vertical="center" wrapText="1" indent="1"/>
    </xf>
    <xf numFmtId="0" fontId="7" fillId="0" borderId="0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 vertical="center" wrapText="1"/>
    </xf>
    <xf numFmtId="0" fontId="4" fillId="0" borderId="34" xfId="0" applyFont="1" applyFill="1" applyBorder="1" applyAlignment="1" applyProtection="1">
      <alignment horizontal="center" vertical="center" wrapText="1"/>
    </xf>
    <xf numFmtId="3" fontId="4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51" xfId="3" applyFont="1" applyFill="1" applyBorder="1" applyAlignment="1" applyProtection="1">
      <alignment horizontal="center" vertical="center" wrapText="1"/>
    </xf>
    <xf numFmtId="0" fontId="24" fillId="0" borderId="47" xfId="3" applyFont="1" applyFill="1" applyBorder="1" applyAlignment="1" applyProtection="1">
      <alignment horizontal="center" vertical="center" wrapText="1"/>
    </xf>
    <xf numFmtId="0" fontId="25" fillId="0" borderId="47" xfId="3" applyFont="1" applyFill="1" applyBorder="1" applyAlignment="1" applyProtection="1">
      <alignment horizontal="center" vertical="center" wrapText="1"/>
    </xf>
    <xf numFmtId="0" fontId="32" fillId="0" borderId="47" xfId="0" applyFont="1" applyBorder="1" applyAlignment="1" applyProtection="1">
      <alignment horizontal="center" wrapText="1"/>
    </xf>
    <xf numFmtId="164" fontId="24" fillId="0" borderId="61" xfId="0" applyNumberFormat="1" applyFont="1" applyFill="1" applyBorder="1" applyAlignment="1" applyProtection="1">
      <alignment horizontal="right" vertical="center" wrapText="1" indent="1"/>
      <protection locked="0"/>
    </xf>
    <xf numFmtId="164" fontId="24" fillId="0" borderId="38" xfId="0" applyNumberFormat="1" applyFont="1" applyFill="1" applyBorder="1" applyAlignment="1" applyProtection="1">
      <alignment horizontal="right" vertical="center" wrapText="1" indent="1"/>
      <protection locked="0"/>
    </xf>
    <xf numFmtId="164" fontId="24" fillId="0" borderId="38" xfId="0" applyNumberFormat="1" applyFont="1" applyFill="1" applyBorder="1" applyAlignment="1" applyProtection="1">
      <alignment horizontal="right" vertical="center" wrapText="1" indent="1"/>
    </xf>
    <xf numFmtId="164" fontId="25" fillId="0" borderId="38" xfId="0" applyNumberFormat="1" applyFont="1" applyFill="1" applyBorder="1" applyAlignment="1" applyProtection="1">
      <alignment horizontal="right" vertical="center" wrapText="1" indent="1"/>
      <protection locked="0"/>
    </xf>
    <xf numFmtId="164" fontId="17" fillId="0" borderId="62" xfId="0" applyNumberFormat="1" applyFont="1" applyFill="1" applyBorder="1" applyAlignment="1" applyProtection="1">
      <alignment horizontal="right" vertical="center" wrapText="1" indent="1"/>
    </xf>
    <xf numFmtId="164" fontId="4" fillId="0" borderId="2" xfId="0" applyNumberFormat="1" applyFont="1" applyFill="1" applyBorder="1" applyAlignment="1" applyProtection="1">
      <alignment horizontal="center" vertical="center" wrapText="1"/>
    </xf>
    <xf numFmtId="164" fontId="17" fillId="0" borderId="34" xfId="0" applyNumberFormat="1" applyFont="1" applyFill="1" applyBorder="1" applyAlignment="1" applyProtection="1">
      <alignment horizontal="center" vertical="center" wrapText="1"/>
    </xf>
    <xf numFmtId="164" fontId="24" fillId="0" borderId="34" xfId="0" applyNumberFormat="1" applyFont="1" applyFill="1" applyBorder="1" applyAlignment="1" applyProtection="1">
      <alignment horizontal="center" vertical="center" wrapText="1"/>
    </xf>
    <xf numFmtId="164" fontId="18" fillId="0" borderId="63" xfId="0" applyNumberFormat="1" applyFont="1" applyFill="1" applyBorder="1" applyAlignment="1" applyProtection="1">
      <alignment horizontal="left" vertical="center" wrapText="1" indent="1"/>
    </xf>
    <xf numFmtId="164" fontId="18" fillId="0" borderId="30" xfId="0" applyNumberFormat="1" applyFont="1" applyFill="1" applyBorder="1" applyAlignment="1" applyProtection="1">
      <alignment horizontal="left" vertical="center" wrapText="1" indent="1"/>
      <protection locked="0"/>
    </xf>
    <xf numFmtId="164" fontId="24" fillId="0" borderId="34" xfId="0" applyNumberFormat="1" applyFont="1" applyFill="1" applyBorder="1" applyAlignment="1" applyProtection="1">
      <alignment horizontal="left" vertical="center" wrapText="1" indent="1"/>
    </xf>
    <xf numFmtId="164" fontId="25" fillId="0" borderId="0" xfId="0" applyNumberFormat="1" applyFont="1" applyFill="1" applyBorder="1" applyAlignment="1" applyProtection="1">
      <alignment horizontal="left" vertical="center" wrapText="1" indent="1"/>
    </xf>
    <xf numFmtId="164" fontId="25" fillId="0" borderId="57" xfId="0" applyNumberFormat="1" applyFont="1" applyFill="1" applyBorder="1" applyAlignment="1" applyProtection="1">
      <alignment horizontal="left" vertical="center" wrapText="1" indent="1"/>
    </xf>
    <xf numFmtId="164" fontId="17" fillId="0" borderId="13" xfId="0" applyNumberFormat="1" applyFont="1" applyFill="1" applyBorder="1" applyAlignment="1" applyProtection="1">
      <alignment horizontal="center" vertical="center" wrapText="1"/>
    </xf>
    <xf numFmtId="164" fontId="7" fillId="0" borderId="21" xfId="0" applyNumberFormat="1" applyFont="1" applyFill="1" applyBorder="1" applyAlignment="1" applyProtection="1">
      <alignment horizontal="center" vertical="center" wrapText="1"/>
    </xf>
    <xf numFmtId="164" fontId="24" fillId="0" borderId="21" xfId="0" applyNumberFormat="1" applyFont="1" applyFill="1" applyBorder="1" applyAlignment="1" applyProtection="1">
      <alignment horizontal="center" vertical="center" wrapText="1"/>
    </xf>
    <xf numFmtId="164" fontId="18" fillId="0" borderId="9" xfId="0" applyNumberFormat="1" applyFont="1" applyFill="1" applyBorder="1" applyAlignment="1" applyProtection="1">
      <alignment horizontal="right" vertical="center" wrapText="1" indent="1"/>
      <protection locked="0"/>
    </xf>
    <xf numFmtId="164" fontId="18" fillId="0" borderId="10" xfId="0" applyNumberFormat="1" applyFont="1" applyFill="1" applyBorder="1" applyAlignment="1" applyProtection="1">
      <alignment horizontal="right" vertical="center" wrapText="1" indent="1"/>
      <protection locked="0"/>
    </xf>
    <xf numFmtId="164" fontId="24" fillId="0" borderId="13" xfId="0" applyNumberFormat="1" applyFont="1" applyFill="1" applyBorder="1" applyAlignment="1" applyProtection="1">
      <alignment horizontal="right" vertical="center" wrapText="1" indent="1"/>
    </xf>
    <xf numFmtId="164" fontId="24" fillId="0" borderId="21" xfId="0" applyNumberFormat="1" applyFont="1" applyFill="1" applyBorder="1" applyAlignment="1" applyProtection="1">
      <alignment horizontal="right" vertical="center" wrapText="1" indent="1"/>
    </xf>
    <xf numFmtId="164" fontId="25" fillId="0" borderId="7" xfId="0" applyNumberFormat="1" applyFont="1" applyFill="1" applyBorder="1" applyAlignment="1" applyProtection="1">
      <alignment horizontal="right" vertical="center" wrapText="1" indent="1"/>
    </xf>
    <xf numFmtId="164" fontId="25" fillId="0" borderId="8" xfId="0" applyNumberFormat="1" applyFont="1" applyFill="1" applyBorder="1" applyAlignment="1" applyProtection="1">
      <alignment horizontal="right" vertical="center" wrapText="1" indent="1"/>
      <protection locked="0"/>
    </xf>
    <xf numFmtId="164" fontId="28" fillId="0" borderId="8" xfId="0" applyNumberFormat="1" applyFont="1" applyFill="1" applyBorder="1" applyAlignment="1" applyProtection="1">
      <alignment horizontal="right" vertical="center" wrapText="1" indent="1"/>
    </xf>
    <xf numFmtId="164" fontId="25" fillId="0" borderId="7" xfId="0" applyNumberFormat="1" applyFont="1" applyFill="1" applyBorder="1" applyAlignment="1" applyProtection="1">
      <alignment horizontal="right" vertical="center" wrapText="1" indent="1"/>
      <protection locked="0"/>
    </xf>
    <xf numFmtId="164" fontId="27" fillId="0" borderId="36" xfId="0" applyNumberFormat="1" applyFont="1" applyFill="1" applyBorder="1" applyAlignment="1" applyProtection="1">
      <alignment horizontal="center" vertical="center" wrapText="1"/>
    </xf>
    <xf numFmtId="0" fontId="25" fillId="0" borderId="36" xfId="3" applyFont="1" applyFill="1" applyBorder="1" applyProtection="1"/>
    <xf numFmtId="164" fontId="18" fillId="0" borderId="40" xfId="3" applyNumberFormat="1" applyFont="1" applyFill="1" applyBorder="1" applyAlignment="1" applyProtection="1">
      <alignment vertical="center" wrapText="1"/>
      <protection locked="0"/>
    </xf>
    <xf numFmtId="164" fontId="18" fillId="0" borderId="21" xfId="3" applyNumberFormat="1" applyFont="1" applyFill="1" applyBorder="1" applyAlignment="1" applyProtection="1">
      <alignment vertical="center" wrapText="1"/>
      <protection locked="0"/>
    </xf>
    <xf numFmtId="164" fontId="18" fillId="0" borderId="22" xfId="3" applyNumberFormat="1" applyFont="1" applyFill="1" applyBorder="1" applyAlignment="1" applyProtection="1">
      <alignment vertical="center" wrapText="1"/>
      <protection locked="0"/>
    </xf>
    <xf numFmtId="164" fontId="18" fillId="0" borderId="2" xfId="3" applyNumberFormat="1" applyFont="1" applyFill="1" applyBorder="1" applyAlignment="1" applyProtection="1">
      <alignment vertical="center" wrapText="1"/>
      <protection locked="0"/>
    </xf>
    <xf numFmtId="164" fontId="18" fillId="0" borderId="24" xfId="3" applyNumberFormat="1" applyFont="1" applyFill="1" applyBorder="1" applyAlignment="1" applyProtection="1">
      <alignment vertical="center" wrapText="1"/>
      <protection locked="0"/>
    </xf>
    <xf numFmtId="164" fontId="18" fillId="0" borderId="10" xfId="0" applyNumberFormat="1" applyFont="1" applyFill="1" applyBorder="1" applyAlignment="1" applyProtection="1">
      <alignment horizontal="left" vertical="center" wrapText="1" indent="1"/>
    </xf>
    <xf numFmtId="164" fontId="18" fillId="0" borderId="54" xfId="0" applyNumberFormat="1" applyFont="1" applyFill="1" applyBorder="1" applyAlignment="1" applyProtection="1">
      <alignment horizontal="left" vertical="center" wrapText="1" indent="1"/>
    </xf>
    <xf numFmtId="164" fontId="18" fillId="0" borderId="30" xfId="0" applyNumberFormat="1" applyFont="1" applyFill="1" applyBorder="1" applyAlignment="1" applyProtection="1">
      <alignment horizontal="left" vertical="center" wrapText="1" indent="1"/>
    </xf>
    <xf numFmtId="164" fontId="18" fillId="0" borderId="9" xfId="0" applyNumberFormat="1" applyFont="1" applyFill="1" applyBorder="1" applyAlignment="1" applyProtection="1">
      <alignment horizontal="left" vertical="center" wrapText="1" indent="1"/>
      <protection locked="0"/>
    </xf>
    <xf numFmtId="164" fontId="18" fillId="0" borderId="53" xfId="0" applyNumberFormat="1" applyFont="1" applyFill="1" applyBorder="1" applyAlignment="1" applyProtection="1">
      <alignment horizontal="left" vertical="center" wrapText="1" indent="1"/>
      <protection locked="0"/>
    </xf>
    <xf numFmtId="164" fontId="18" fillId="0" borderId="63" xfId="0" applyNumberFormat="1" applyFont="1" applyFill="1" applyBorder="1" applyAlignment="1" applyProtection="1">
      <alignment horizontal="left" vertical="center" wrapText="1" indent="1"/>
      <protection locked="0"/>
    </xf>
    <xf numFmtId="164" fontId="24" fillId="0" borderId="61" xfId="0" applyNumberFormat="1" applyFont="1" applyFill="1" applyBorder="1" applyAlignment="1" applyProtection="1">
      <alignment horizontal="right" vertical="center" wrapText="1" indent="1"/>
    </xf>
    <xf numFmtId="164" fontId="38" fillId="0" borderId="15" xfId="0" applyNumberFormat="1" applyFont="1" applyFill="1" applyBorder="1" applyAlignment="1" applyProtection="1">
      <alignment horizontal="left" vertical="center" wrapText="1" indent="1"/>
    </xf>
    <xf numFmtId="164" fontId="24" fillId="0" borderId="6" xfId="0" applyNumberFormat="1" applyFont="1" applyFill="1" applyBorder="1" applyAlignment="1" applyProtection="1">
      <alignment horizontal="left" vertical="center" wrapText="1" indent="1"/>
    </xf>
    <xf numFmtId="164" fontId="24" fillId="0" borderId="22" xfId="0" applyNumberFormat="1" applyFont="1" applyFill="1" applyBorder="1" applyAlignment="1" applyProtection="1">
      <alignment horizontal="right" vertical="center" wrapText="1" indent="1"/>
    </xf>
    <xf numFmtId="164" fontId="0" fillId="0" borderId="0" xfId="0" applyNumberFormat="1" applyFill="1" applyBorder="1" applyAlignment="1" applyProtection="1">
      <alignment vertical="center" wrapText="1"/>
    </xf>
    <xf numFmtId="164" fontId="29" fillId="0" borderId="25" xfId="3" applyNumberFormat="1" applyFont="1" applyFill="1" applyBorder="1" applyAlignment="1" applyProtection="1">
      <alignment horizontal="left" vertical="center"/>
    </xf>
    <xf numFmtId="164" fontId="6" fillId="0" borderId="0" xfId="3" applyNumberFormat="1" applyFont="1" applyFill="1" applyBorder="1" applyAlignment="1" applyProtection="1">
      <alignment horizontal="center" vertical="center"/>
    </xf>
    <xf numFmtId="164" fontId="29" fillId="0" borderId="25" xfId="3" applyNumberFormat="1" applyFont="1" applyFill="1" applyBorder="1" applyAlignment="1" applyProtection="1">
      <alignment horizontal="left"/>
    </xf>
    <xf numFmtId="0" fontId="19" fillId="0" borderId="0" xfId="3" applyFont="1" applyFill="1" applyAlignment="1" applyProtection="1">
      <alignment horizontal="center"/>
    </xf>
    <xf numFmtId="164" fontId="26" fillId="0" borderId="61" xfId="0" applyNumberFormat="1" applyFont="1" applyFill="1" applyBorder="1" applyAlignment="1" applyProtection="1">
      <alignment horizontal="center" vertical="center" wrapText="1"/>
    </xf>
    <xf numFmtId="164" fontId="26" fillId="0" borderId="64" xfId="0" applyNumberFormat="1" applyFont="1" applyFill="1" applyBorder="1" applyAlignment="1" applyProtection="1">
      <alignment horizontal="center" vertical="center" wrapText="1"/>
    </xf>
    <xf numFmtId="164" fontId="15" fillId="0" borderId="0" xfId="0" applyNumberFormat="1" applyFont="1" applyFill="1" applyAlignment="1" applyProtection="1">
      <alignment horizontal="center" textRotation="180" wrapText="1"/>
    </xf>
    <xf numFmtId="164" fontId="37" fillId="0" borderId="56" xfId="0" applyNumberFormat="1" applyFont="1" applyFill="1" applyBorder="1" applyAlignment="1" applyProtection="1">
      <alignment horizontal="center" vertical="center" wrapText="1"/>
    </xf>
    <xf numFmtId="164" fontId="37" fillId="0" borderId="0" xfId="0" applyNumberFormat="1" applyFont="1" applyFill="1" applyBorder="1" applyAlignment="1" applyProtection="1">
      <alignment horizontal="center" vertical="center" wrapText="1"/>
    </xf>
    <xf numFmtId="164" fontId="26" fillId="0" borderId="65" xfId="0" applyNumberFormat="1" applyFont="1" applyFill="1" applyBorder="1" applyAlignment="1" applyProtection="1">
      <alignment horizontal="center" vertical="center" wrapText="1"/>
    </xf>
    <xf numFmtId="164" fontId="26" fillId="0" borderId="62" xfId="0" applyNumberFormat="1" applyFont="1" applyFill="1" applyBorder="1" applyAlignment="1" applyProtection="1">
      <alignment horizontal="center" vertical="center" wrapText="1"/>
    </xf>
    <xf numFmtId="164" fontId="19" fillId="0" borderId="0" xfId="0" applyNumberFormat="1" applyFont="1" applyFill="1" applyAlignment="1">
      <alignment horizontal="center" vertical="center" wrapText="1"/>
    </xf>
    <xf numFmtId="0" fontId="33" fillId="0" borderId="25" xfId="0" applyFont="1" applyBorder="1" applyAlignment="1" applyProtection="1">
      <alignment horizontal="right" vertical="top"/>
      <protection locked="0"/>
    </xf>
    <xf numFmtId="0" fontId="0" fillId="0" borderId="25" xfId="0" applyBorder="1" applyAlignment="1"/>
    <xf numFmtId="164" fontId="16" fillId="0" borderId="25" xfId="0" applyNumberFormat="1" applyFont="1" applyFill="1" applyBorder="1" applyAlignment="1" applyProtection="1">
      <alignment horizontal="right" wrapText="1"/>
    </xf>
    <xf numFmtId="0" fontId="0" fillId="0" borderId="25" xfId="0" applyBorder="1" applyAlignment="1">
      <alignment horizontal="right"/>
    </xf>
    <xf numFmtId="0" fontId="33" fillId="0" borderId="25" xfId="0" applyFont="1" applyBorder="1" applyAlignment="1" applyProtection="1">
      <alignment horizontal="right" vertical="top"/>
    </xf>
  </cellXfs>
  <cellStyles count="4">
    <cellStyle name="Hiperhivatkozás" xfId="1"/>
    <cellStyle name="Már látott hiperhivatkozás" xfId="2"/>
    <cellStyle name="Normál" xfId="0" builtinId="0"/>
    <cellStyle name="Normál_KVRENMUNKA" xfId="3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2:B16"/>
  <sheetViews>
    <sheetView workbookViewId="0">
      <selection activeCell="K30" sqref="K30"/>
    </sheetView>
  </sheetViews>
  <sheetFormatPr defaultRowHeight="12.75"/>
  <cols>
    <col min="1" max="1" width="48.5" customWidth="1"/>
    <col min="2" max="2" width="73.5" customWidth="1"/>
    <col min="3" max="3" width="16.83203125" customWidth="1"/>
  </cols>
  <sheetData>
    <row r="2" spans="1:2">
      <c r="A2" t="s">
        <v>94</v>
      </c>
    </row>
    <row r="4" spans="1:2">
      <c r="A4" s="68"/>
      <c r="B4" s="68"/>
    </row>
    <row r="5" spans="1:2" s="79" customFormat="1" ht="15.75">
      <c r="A5" s="54" t="s">
        <v>345</v>
      </c>
      <c r="B5" s="78"/>
    </row>
    <row r="6" spans="1:2">
      <c r="A6" s="68"/>
      <c r="B6" s="68"/>
    </row>
    <row r="7" spans="1:2">
      <c r="A7" s="68" t="s">
        <v>347</v>
      </c>
      <c r="B7" s="68" t="s">
        <v>348</v>
      </c>
    </row>
    <row r="8" spans="1:2">
      <c r="A8" s="68" t="s">
        <v>349</v>
      </c>
      <c r="B8" s="68" t="s">
        <v>350</v>
      </c>
    </row>
    <row r="9" spans="1:2">
      <c r="A9" s="68" t="s">
        <v>351</v>
      </c>
      <c r="B9" s="68" t="s">
        <v>352</v>
      </c>
    </row>
    <row r="10" spans="1:2">
      <c r="A10" s="68"/>
      <c r="B10" s="68"/>
    </row>
    <row r="11" spans="1:2">
      <c r="A11" s="68"/>
      <c r="B11" s="68"/>
    </row>
    <row r="12" spans="1:2" s="79" customFormat="1" ht="15.75">
      <c r="A12" s="54" t="s">
        <v>346</v>
      </c>
      <c r="B12" s="78"/>
    </row>
    <row r="13" spans="1:2">
      <c r="A13" s="68"/>
      <c r="B13" s="68"/>
    </row>
    <row r="14" spans="1:2">
      <c r="A14" s="68" t="s">
        <v>356</v>
      </c>
      <c r="B14" s="68" t="s">
        <v>355</v>
      </c>
    </row>
    <row r="15" spans="1:2">
      <c r="A15" s="68" t="s">
        <v>160</v>
      </c>
      <c r="B15" s="68" t="s">
        <v>354</v>
      </c>
    </row>
    <row r="16" spans="1:2">
      <c r="A16" s="68" t="s">
        <v>357</v>
      </c>
      <c r="B16" s="68" t="s">
        <v>353</v>
      </c>
    </row>
  </sheetData>
  <sheetProtection sheet="1"/>
  <phoneticPr fontId="25" type="noConversion"/>
  <pageMargins left="1.0629921259842521" right="1.0236220472440944" top="0.78740157480314965" bottom="0.78740157480314965" header="0.70866141732283472" footer="0.70866141732283472"/>
  <pageSetup paperSize="9" orientation="landscape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92D050"/>
  </sheetPr>
  <dimension ref="A1:E58"/>
  <sheetViews>
    <sheetView workbookViewId="0">
      <selection activeCell="B1" sqref="B1:E1"/>
    </sheetView>
  </sheetViews>
  <sheetFormatPr defaultRowHeight="12.75"/>
  <cols>
    <col min="1" max="1" width="12.83203125" style="109" customWidth="1"/>
    <col min="2" max="2" width="62" style="110" customWidth="1"/>
    <col min="3" max="3" width="13" style="110" customWidth="1"/>
    <col min="4" max="4" width="12.83203125" style="110" customWidth="1"/>
    <col min="5" max="5" width="16.1640625" style="110" customWidth="1"/>
    <col min="6" max="16384" width="9.33203125" style="110"/>
  </cols>
  <sheetData>
    <row r="1" spans="1:5" s="90" customFormat="1" ht="21" customHeight="1" thickBot="1">
      <c r="A1" s="89"/>
      <c r="B1" s="445" t="s">
        <v>433</v>
      </c>
      <c r="C1" s="445"/>
      <c r="D1" s="445"/>
      <c r="E1" s="442"/>
    </row>
    <row r="2" spans="1:5" s="225" customFormat="1" ht="25.5" customHeight="1">
      <c r="A2" s="180" t="s">
        <v>131</v>
      </c>
      <c r="B2" s="152" t="s">
        <v>401</v>
      </c>
      <c r="C2" s="237"/>
      <c r="D2" s="237"/>
      <c r="E2" s="165" t="s">
        <v>49</v>
      </c>
    </row>
    <row r="3" spans="1:5" s="225" customFormat="1" ht="24.75" thickBot="1">
      <c r="A3" s="218" t="s">
        <v>130</v>
      </c>
      <c r="B3" s="153" t="s">
        <v>365</v>
      </c>
      <c r="C3" s="238"/>
      <c r="D3" s="238"/>
      <c r="E3" s="166"/>
    </row>
    <row r="4" spans="1:5" s="226" customFormat="1" ht="15.95" customHeight="1" thickBot="1">
      <c r="A4" s="92"/>
      <c r="B4" s="92"/>
      <c r="C4" s="92"/>
      <c r="D4" s="92"/>
      <c r="E4" s="93" t="s">
        <v>41</v>
      </c>
    </row>
    <row r="5" spans="1:5" ht="45" customHeight="1" thickBot="1">
      <c r="A5" s="181" t="s">
        <v>132</v>
      </c>
      <c r="B5" s="94" t="s">
        <v>42</v>
      </c>
      <c r="C5" s="239" t="s">
        <v>161</v>
      </c>
      <c r="D5" s="239" t="s">
        <v>410</v>
      </c>
      <c r="E5" s="95" t="s">
        <v>420</v>
      </c>
    </row>
    <row r="6" spans="1:5" s="227" customFormat="1" ht="12.95" customHeight="1" thickBot="1">
      <c r="A6" s="85">
        <v>1</v>
      </c>
      <c r="B6" s="86">
        <v>2</v>
      </c>
      <c r="C6" s="240"/>
      <c r="D6" s="240"/>
      <c r="E6" s="87">
        <v>3</v>
      </c>
    </row>
    <row r="7" spans="1:5" s="227" customFormat="1" ht="15.95" customHeight="1" thickBot="1">
      <c r="A7" s="96"/>
      <c r="B7" s="97" t="s">
        <v>43</v>
      </c>
      <c r="C7" s="97"/>
      <c r="D7" s="97"/>
      <c r="E7" s="98"/>
    </row>
    <row r="8" spans="1:5" s="167" customFormat="1" ht="12" customHeight="1" thickBot="1">
      <c r="A8" s="85" t="s">
        <v>8</v>
      </c>
      <c r="B8" s="99" t="s">
        <v>366</v>
      </c>
      <c r="C8" s="241"/>
      <c r="D8" s="241"/>
      <c r="E8" s="130">
        <f>SUM(E9:E18)</f>
        <v>0</v>
      </c>
    </row>
    <row r="9" spans="1:5" s="167" customFormat="1" ht="12" customHeight="1">
      <c r="A9" s="219" t="s">
        <v>71</v>
      </c>
      <c r="B9" s="8" t="s">
        <v>195</v>
      </c>
      <c r="C9" s="242"/>
      <c r="D9" s="242"/>
      <c r="E9" s="158"/>
    </row>
    <row r="10" spans="1:5" s="167" customFormat="1" ht="12" customHeight="1">
      <c r="A10" s="220" t="s">
        <v>72</v>
      </c>
      <c r="B10" s="6" t="s">
        <v>196</v>
      </c>
      <c r="C10" s="243"/>
      <c r="D10" s="243"/>
      <c r="E10" s="128"/>
    </row>
    <row r="11" spans="1:5" s="167" customFormat="1" ht="12" customHeight="1">
      <c r="A11" s="220" t="s">
        <v>73</v>
      </c>
      <c r="B11" s="6" t="s">
        <v>197</v>
      </c>
      <c r="C11" s="243"/>
      <c r="D11" s="243"/>
      <c r="E11" s="128"/>
    </row>
    <row r="12" spans="1:5" s="167" customFormat="1" ht="12" customHeight="1">
      <c r="A12" s="220" t="s">
        <v>74</v>
      </c>
      <c r="B12" s="6" t="s">
        <v>198</v>
      </c>
      <c r="C12" s="243"/>
      <c r="D12" s="243"/>
      <c r="E12" s="128"/>
    </row>
    <row r="13" spans="1:5" s="167" customFormat="1" ht="12" customHeight="1">
      <c r="A13" s="220" t="s">
        <v>91</v>
      </c>
      <c r="B13" s="6" t="s">
        <v>199</v>
      </c>
      <c r="C13" s="243"/>
      <c r="D13" s="243"/>
      <c r="E13" s="128"/>
    </row>
    <row r="14" spans="1:5" s="167" customFormat="1" ht="12" customHeight="1">
      <c r="A14" s="220" t="s">
        <v>75</v>
      </c>
      <c r="B14" s="6" t="s">
        <v>367</v>
      </c>
      <c r="C14" s="243"/>
      <c r="D14" s="243"/>
      <c r="E14" s="128"/>
    </row>
    <row r="15" spans="1:5" s="167" customFormat="1" ht="12" customHeight="1">
      <c r="A15" s="220" t="s">
        <v>76</v>
      </c>
      <c r="B15" s="5" t="s">
        <v>368</v>
      </c>
      <c r="C15" s="244"/>
      <c r="D15" s="244"/>
      <c r="E15" s="128"/>
    </row>
    <row r="16" spans="1:5" s="167" customFormat="1" ht="12" customHeight="1">
      <c r="A16" s="220" t="s">
        <v>83</v>
      </c>
      <c r="B16" s="6" t="s">
        <v>202</v>
      </c>
      <c r="C16" s="244"/>
      <c r="D16" s="244"/>
      <c r="E16" s="159"/>
    </row>
    <row r="17" spans="1:5" s="228" customFormat="1" ht="12" customHeight="1">
      <c r="A17" s="220" t="s">
        <v>84</v>
      </c>
      <c r="B17" s="6" t="s">
        <v>203</v>
      </c>
      <c r="C17" s="243"/>
      <c r="D17" s="243"/>
      <c r="E17" s="128"/>
    </row>
    <row r="18" spans="1:5" s="228" customFormat="1" ht="12" customHeight="1" thickBot="1">
      <c r="A18" s="220" t="s">
        <v>85</v>
      </c>
      <c r="B18" s="5" t="s">
        <v>204</v>
      </c>
      <c r="C18" s="244"/>
      <c r="D18" s="244"/>
      <c r="E18" s="129"/>
    </row>
    <row r="19" spans="1:5" s="167" customFormat="1" ht="12" customHeight="1" thickBot="1">
      <c r="A19" s="85" t="s">
        <v>9</v>
      </c>
      <c r="B19" s="99" t="s">
        <v>369</v>
      </c>
      <c r="C19" s="241"/>
      <c r="D19" s="241"/>
      <c r="E19" s="130">
        <f>SUM(E20:E22)</f>
        <v>0</v>
      </c>
    </row>
    <row r="20" spans="1:5" s="228" customFormat="1" ht="12" customHeight="1">
      <c r="A20" s="220" t="s">
        <v>77</v>
      </c>
      <c r="B20" s="7" t="s">
        <v>170</v>
      </c>
      <c r="C20" s="245"/>
      <c r="D20" s="245"/>
      <c r="E20" s="128"/>
    </row>
    <row r="21" spans="1:5" s="228" customFormat="1" ht="12" customHeight="1">
      <c r="A21" s="220" t="s">
        <v>78</v>
      </c>
      <c r="B21" s="6" t="s">
        <v>370</v>
      </c>
      <c r="C21" s="243"/>
      <c r="D21" s="243"/>
      <c r="E21" s="128"/>
    </row>
    <row r="22" spans="1:5" s="228" customFormat="1" ht="12" customHeight="1">
      <c r="A22" s="220" t="s">
        <v>79</v>
      </c>
      <c r="B22" s="6" t="s">
        <v>371</v>
      </c>
      <c r="C22" s="243"/>
      <c r="D22" s="243"/>
      <c r="E22" s="128"/>
    </row>
    <row r="23" spans="1:5" s="228" customFormat="1" ht="12" customHeight="1" thickBot="1">
      <c r="A23" s="220" t="s">
        <v>80</v>
      </c>
      <c r="B23" s="6" t="s">
        <v>2</v>
      </c>
      <c r="C23" s="243"/>
      <c r="D23" s="243"/>
      <c r="E23" s="128"/>
    </row>
    <row r="24" spans="1:5" s="228" customFormat="1" ht="12" customHeight="1" thickBot="1">
      <c r="A24" s="88" t="s">
        <v>10</v>
      </c>
      <c r="B24" s="62" t="s">
        <v>108</v>
      </c>
      <c r="C24" s="246"/>
      <c r="D24" s="246"/>
      <c r="E24" s="151"/>
    </row>
    <row r="25" spans="1:5" s="228" customFormat="1" ht="12" customHeight="1" thickBot="1">
      <c r="A25" s="88" t="s">
        <v>11</v>
      </c>
      <c r="B25" s="62" t="s">
        <v>372</v>
      </c>
      <c r="C25" s="246"/>
      <c r="D25" s="246"/>
      <c r="E25" s="130">
        <f>+E26+E27</f>
        <v>0</v>
      </c>
    </row>
    <row r="26" spans="1:5" s="228" customFormat="1" ht="12" customHeight="1">
      <c r="A26" s="221" t="s">
        <v>180</v>
      </c>
      <c r="B26" s="222" t="s">
        <v>370</v>
      </c>
      <c r="C26" s="247"/>
      <c r="D26" s="247"/>
      <c r="E26" s="50"/>
    </row>
    <row r="27" spans="1:5" s="228" customFormat="1" ht="12" customHeight="1">
      <c r="A27" s="221" t="s">
        <v>183</v>
      </c>
      <c r="B27" s="223" t="s">
        <v>373</v>
      </c>
      <c r="C27" s="248"/>
      <c r="D27" s="248"/>
      <c r="E27" s="131"/>
    </row>
    <row r="28" spans="1:5" s="228" customFormat="1" ht="12" customHeight="1" thickBot="1">
      <c r="A28" s="220" t="s">
        <v>184</v>
      </c>
      <c r="B28" s="224" t="s">
        <v>374</v>
      </c>
      <c r="C28" s="249"/>
      <c r="D28" s="249"/>
      <c r="E28" s="53"/>
    </row>
    <row r="29" spans="1:5" s="228" customFormat="1" ht="12" customHeight="1" thickBot="1">
      <c r="A29" s="88" t="s">
        <v>12</v>
      </c>
      <c r="B29" s="375" t="s">
        <v>375</v>
      </c>
      <c r="C29" s="376"/>
      <c r="D29" s="376"/>
      <c r="E29" s="130">
        <f>+E30+E31+E32</f>
        <v>0</v>
      </c>
    </row>
    <row r="30" spans="1:5" s="228" customFormat="1" ht="12" customHeight="1">
      <c r="A30" s="221" t="s">
        <v>64</v>
      </c>
      <c r="B30" s="223" t="s">
        <v>209</v>
      </c>
      <c r="C30" s="223"/>
      <c r="D30" s="223"/>
      <c r="E30" s="372"/>
    </row>
    <row r="31" spans="1:5" s="228" customFormat="1" ht="12" customHeight="1">
      <c r="A31" s="221" t="s">
        <v>65</v>
      </c>
      <c r="B31" s="223" t="s">
        <v>210</v>
      </c>
      <c r="C31" s="223"/>
      <c r="D31" s="223"/>
      <c r="E31" s="373"/>
    </row>
    <row r="32" spans="1:5" s="228" customFormat="1" ht="12" customHeight="1" thickBot="1">
      <c r="A32" s="220" t="s">
        <v>66</v>
      </c>
      <c r="B32" s="223" t="s">
        <v>211</v>
      </c>
      <c r="C32" s="223"/>
      <c r="D32" s="223"/>
      <c r="E32" s="374"/>
    </row>
    <row r="33" spans="1:5" s="167" customFormat="1" ht="12" customHeight="1" thickBot="1">
      <c r="A33" s="88" t="s">
        <v>13</v>
      </c>
      <c r="B33" s="254" t="s">
        <v>322</v>
      </c>
      <c r="C33" s="254"/>
      <c r="D33" s="383">
        <v>300</v>
      </c>
      <c r="E33" s="387">
        <v>300</v>
      </c>
    </row>
    <row r="34" spans="1:5" s="167" customFormat="1" ht="12" customHeight="1" thickBot="1">
      <c r="A34" s="88" t="s">
        <v>14</v>
      </c>
      <c r="B34" s="254" t="s">
        <v>376</v>
      </c>
      <c r="C34" s="378"/>
      <c r="D34" s="384"/>
      <c r="E34" s="388"/>
    </row>
    <row r="35" spans="1:5" s="167" customFormat="1" ht="12" customHeight="1" thickBot="1">
      <c r="A35" s="85" t="s">
        <v>15</v>
      </c>
      <c r="B35" s="254" t="s">
        <v>377</v>
      </c>
      <c r="C35" s="254"/>
      <c r="D35" s="384">
        <v>300</v>
      </c>
      <c r="E35" s="389">
        <v>300</v>
      </c>
    </row>
    <row r="36" spans="1:5" s="167" customFormat="1" ht="12" customHeight="1" thickBot="1">
      <c r="A36" s="100" t="s">
        <v>16</v>
      </c>
      <c r="B36" s="377" t="s">
        <v>378</v>
      </c>
      <c r="C36" s="347">
        <v>34485</v>
      </c>
      <c r="D36" s="384">
        <v>35756</v>
      </c>
      <c r="E36" s="389">
        <v>25343</v>
      </c>
    </row>
    <row r="37" spans="1:5" s="167" customFormat="1" ht="12" customHeight="1">
      <c r="A37" s="221" t="s">
        <v>379</v>
      </c>
      <c r="B37" s="222" t="s">
        <v>148</v>
      </c>
      <c r="C37" s="348"/>
      <c r="D37" s="385"/>
      <c r="E37" s="390"/>
    </row>
    <row r="38" spans="1:5" s="167" customFormat="1" ht="12" customHeight="1">
      <c r="A38" s="221" t="s">
        <v>380</v>
      </c>
      <c r="B38" s="223" t="s">
        <v>3</v>
      </c>
      <c r="C38" s="348"/>
      <c r="D38" s="385"/>
      <c r="E38" s="390"/>
    </row>
    <row r="39" spans="1:5" s="228" customFormat="1" ht="12" customHeight="1" thickBot="1">
      <c r="A39" s="220" t="s">
        <v>381</v>
      </c>
      <c r="B39" s="73" t="s">
        <v>382</v>
      </c>
      <c r="C39" s="348">
        <v>34485</v>
      </c>
      <c r="D39" s="385">
        <v>35756</v>
      </c>
      <c r="E39" s="390">
        <v>25343</v>
      </c>
    </row>
    <row r="40" spans="1:5" s="228" customFormat="1" ht="15" customHeight="1" thickBot="1">
      <c r="A40" s="100" t="s">
        <v>17</v>
      </c>
      <c r="B40" s="101" t="s">
        <v>383</v>
      </c>
      <c r="C40" s="350">
        <v>34485</v>
      </c>
      <c r="D40" s="386">
        <v>36056</v>
      </c>
      <c r="E40" s="391">
        <v>25643</v>
      </c>
    </row>
    <row r="41" spans="1:5" s="228" customFormat="1" ht="15" customHeight="1">
      <c r="A41" s="102"/>
      <c r="B41" s="103"/>
      <c r="C41" s="379"/>
      <c r="D41" s="379"/>
      <c r="E41" s="160"/>
    </row>
    <row r="42" spans="1:5" ht="13.5" thickBot="1">
      <c r="A42" s="104"/>
      <c r="B42" s="105"/>
      <c r="C42" s="213"/>
      <c r="D42" s="213"/>
      <c r="E42" s="161"/>
    </row>
    <row r="43" spans="1:5" s="227" customFormat="1" ht="16.5" customHeight="1" thickBot="1">
      <c r="A43" s="106"/>
      <c r="B43" s="107" t="s">
        <v>44</v>
      </c>
      <c r="C43" s="107"/>
      <c r="D43" s="107"/>
      <c r="E43" s="162"/>
    </row>
    <row r="44" spans="1:5" s="229" customFormat="1" ht="12" customHeight="1" thickBot="1">
      <c r="A44" s="88" t="s">
        <v>8</v>
      </c>
      <c r="B44" s="62" t="s">
        <v>384</v>
      </c>
      <c r="C44" s="351">
        <v>34485</v>
      </c>
      <c r="D44" s="351">
        <v>35611</v>
      </c>
      <c r="E44" s="130">
        <v>26140</v>
      </c>
    </row>
    <row r="45" spans="1:5" ht="12" customHeight="1">
      <c r="A45" s="220" t="s">
        <v>71</v>
      </c>
      <c r="B45" s="7" t="s">
        <v>38</v>
      </c>
      <c r="C45" s="352">
        <v>22713</v>
      </c>
      <c r="D45" s="352">
        <v>23714</v>
      </c>
      <c r="E45" s="50">
        <v>17731</v>
      </c>
    </row>
    <row r="46" spans="1:5" ht="12" customHeight="1">
      <c r="A46" s="220" t="s">
        <v>72</v>
      </c>
      <c r="B46" s="6" t="s">
        <v>117</v>
      </c>
      <c r="C46" s="353">
        <v>6567</v>
      </c>
      <c r="D46" s="353">
        <v>6837</v>
      </c>
      <c r="E46" s="52">
        <v>4357</v>
      </c>
    </row>
    <row r="47" spans="1:5" ht="12" customHeight="1">
      <c r="A47" s="220" t="s">
        <v>73</v>
      </c>
      <c r="B47" s="6" t="s">
        <v>90</v>
      </c>
      <c r="C47" s="353">
        <v>5205</v>
      </c>
      <c r="D47" s="353">
        <v>5060</v>
      </c>
      <c r="E47" s="52">
        <v>4052</v>
      </c>
    </row>
    <row r="48" spans="1:5" ht="12" customHeight="1">
      <c r="A48" s="220" t="s">
        <v>74</v>
      </c>
      <c r="B48" s="6" t="s">
        <v>118</v>
      </c>
      <c r="C48" s="353"/>
      <c r="D48" s="353"/>
      <c r="E48" s="52"/>
    </row>
    <row r="49" spans="1:5" ht="12" customHeight="1" thickBot="1">
      <c r="A49" s="220" t="s">
        <v>91</v>
      </c>
      <c r="B49" s="6" t="s">
        <v>119</v>
      </c>
      <c r="C49" s="353"/>
      <c r="D49" s="353"/>
      <c r="E49" s="52"/>
    </row>
    <row r="50" spans="1:5" ht="12" customHeight="1" thickBot="1">
      <c r="A50" s="88" t="s">
        <v>9</v>
      </c>
      <c r="B50" s="62" t="s">
        <v>385</v>
      </c>
      <c r="C50" s="351"/>
      <c r="D50" s="351">
        <v>445</v>
      </c>
      <c r="E50" s="130">
        <v>445</v>
      </c>
    </row>
    <row r="51" spans="1:5" s="229" customFormat="1" ht="12" customHeight="1">
      <c r="A51" s="220" t="s">
        <v>77</v>
      </c>
      <c r="B51" s="7" t="s">
        <v>138</v>
      </c>
      <c r="C51" s="352"/>
      <c r="D51" s="352">
        <v>445</v>
      </c>
      <c r="E51" s="50">
        <v>445</v>
      </c>
    </row>
    <row r="52" spans="1:5" ht="12" customHeight="1">
      <c r="A52" s="220" t="s">
        <v>78</v>
      </c>
      <c r="B52" s="6" t="s">
        <v>121</v>
      </c>
      <c r="C52" s="353"/>
      <c r="D52" s="353"/>
      <c r="E52" s="52"/>
    </row>
    <row r="53" spans="1:5" ht="12" customHeight="1">
      <c r="A53" s="220" t="s">
        <v>79</v>
      </c>
      <c r="B53" s="6" t="s">
        <v>45</v>
      </c>
      <c r="C53" s="353"/>
      <c r="D53" s="353"/>
      <c r="E53" s="52"/>
    </row>
    <row r="54" spans="1:5" ht="12" customHeight="1" thickBot="1">
      <c r="A54" s="220" t="s">
        <v>80</v>
      </c>
      <c r="B54" s="6" t="s">
        <v>4</v>
      </c>
      <c r="C54" s="353"/>
      <c r="D54" s="353"/>
      <c r="E54" s="52"/>
    </row>
    <row r="55" spans="1:5" ht="15" customHeight="1" thickBot="1">
      <c r="A55" s="88" t="s">
        <v>10</v>
      </c>
      <c r="B55" s="108" t="s">
        <v>386</v>
      </c>
      <c r="C55" s="354">
        <v>34485</v>
      </c>
      <c r="D55" s="354">
        <v>36056</v>
      </c>
      <c r="E55" s="163">
        <v>26585</v>
      </c>
    </row>
    <row r="56" spans="1:5" ht="13.5" thickBot="1">
      <c r="C56" s="380"/>
      <c r="D56" s="380"/>
      <c r="E56" s="164"/>
    </row>
    <row r="57" spans="1:5" ht="15" customHeight="1" thickBot="1">
      <c r="A57" s="111" t="s">
        <v>133</v>
      </c>
      <c r="B57" s="112"/>
      <c r="C57" s="381">
        <v>9</v>
      </c>
      <c r="D57" s="381">
        <v>9</v>
      </c>
      <c r="E57" s="61">
        <v>9</v>
      </c>
    </row>
    <row r="58" spans="1:5" ht="14.25" customHeight="1" thickBot="1">
      <c r="A58" s="111" t="s">
        <v>134</v>
      </c>
      <c r="B58" s="112"/>
      <c r="C58" s="381"/>
      <c r="D58" s="381"/>
      <c r="E58" s="61"/>
    </row>
  </sheetData>
  <sheetProtection formatCells="0"/>
  <mergeCells count="1">
    <mergeCell ref="B1:E1"/>
  </mergeCells>
  <phoneticPr fontId="25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92D050"/>
  </sheetPr>
  <dimension ref="A1:E58"/>
  <sheetViews>
    <sheetView workbookViewId="0">
      <selection activeCell="B1" sqref="B1:E1"/>
    </sheetView>
  </sheetViews>
  <sheetFormatPr defaultRowHeight="12.75"/>
  <cols>
    <col min="1" max="1" width="13.83203125" style="109" customWidth="1"/>
    <col min="2" max="2" width="60.1640625" style="110" customWidth="1"/>
    <col min="3" max="4" width="12.1640625" style="110" customWidth="1"/>
    <col min="5" max="5" width="17" style="110" customWidth="1"/>
    <col min="6" max="16384" width="9.33203125" style="110"/>
  </cols>
  <sheetData>
    <row r="1" spans="1:5" s="90" customFormat="1" ht="21" customHeight="1" thickBot="1">
      <c r="A1" s="89"/>
      <c r="B1" s="445" t="s">
        <v>434</v>
      </c>
      <c r="C1" s="445"/>
      <c r="D1" s="445"/>
      <c r="E1" s="442"/>
    </row>
    <row r="2" spans="1:5" s="225" customFormat="1" ht="25.5" customHeight="1">
      <c r="A2" s="180" t="s">
        <v>131</v>
      </c>
      <c r="B2" s="152" t="s">
        <v>402</v>
      </c>
      <c r="C2" s="237"/>
      <c r="D2" s="237"/>
      <c r="E2" s="165" t="s">
        <v>395</v>
      </c>
    </row>
    <row r="3" spans="1:5" s="225" customFormat="1" ht="24.75" thickBot="1">
      <c r="A3" s="218" t="s">
        <v>130</v>
      </c>
      <c r="B3" s="153" t="s">
        <v>365</v>
      </c>
      <c r="C3" s="238"/>
      <c r="D3" s="238"/>
      <c r="E3" s="166"/>
    </row>
    <row r="4" spans="1:5" s="226" customFormat="1" ht="15.95" customHeight="1" thickBot="1">
      <c r="A4" s="92"/>
      <c r="B4" s="92"/>
      <c r="C4" s="92"/>
      <c r="D4" s="92"/>
      <c r="E4" s="93" t="s">
        <v>41</v>
      </c>
    </row>
    <row r="5" spans="1:5" ht="40.5" customHeight="1" thickBot="1">
      <c r="A5" s="181" t="s">
        <v>132</v>
      </c>
      <c r="B5" s="94" t="s">
        <v>42</v>
      </c>
      <c r="C5" s="239" t="s">
        <v>421</v>
      </c>
      <c r="D5" s="239" t="s">
        <v>422</v>
      </c>
      <c r="E5" s="95" t="s">
        <v>417</v>
      </c>
    </row>
    <row r="6" spans="1:5" s="227" customFormat="1" ht="12.95" customHeight="1" thickBot="1">
      <c r="A6" s="85">
        <v>1</v>
      </c>
      <c r="B6" s="86">
        <v>2</v>
      </c>
      <c r="C6" s="240"/>
      <c r="D6" s="240"/>
      <c r="E6" s="87"/>
    </row>
    <row r="7" spans="1:5" s="227" customFormat="1" ht="15.95" customHeight="1" thickBot="1">
      <c r="A7" s="96"/>
      <c r="B7" s="97" t="s">
        <v>43</v>
      </c>
      <c r="C7" s="97"/>
      <c r="D7" s="97"/>
      <c r="E7" s="98"/>
    </row>
    <row r="8" spans="1:5" s="167" customFormat="1" ht="12" customHeight="1" thickBot="1">
      <c r="A8" s="85" t="s">
        <v>8</v>
      </c>
      <c r="B8" s="99" t="s">
        <v>366</v>
      </c>
      <c r="C8" s="346">
        <v>1200</v>
      </c>
      <c r="D8" s="346">
        <v>1200</v>
      </c>
      <c r="E8" s="253">
        <v>709</v>
      </c>
    </row>
    <row r="9" spans="1:5" s="167" customFormat="1" ht="12" customHeight="1">
      <c r="A9" s="219" t="s">
        <v>71</v>
      </c>
      <c r="B9" s="8" t="s">
        <v>195</v>
      </c>
      <c r="C9" s="345"/>
      <c r="D9" s="345"/>
      <c r="E9" s="127"/>
    </row>
    <row r="10" spans="1:5" s="167" customFormat="1" ht="12" customHeight="1">
      <c r="A10" s="220" t="s">
        <v>72</v>
      </c>
      <c r="B10" s="6" t="s">
        <v>196</v>
      </c>
      <c r="C10" s="345">
        <v>1200</v>
      </c>
      <c r="D10" s="345">
        <v>1200</v>
      </c>
      <c r="E10" s="127">
        <v>709</v>
      </c>
    </row>
    <row r="11" spans="1:5" s="167" customFormat="1" ht="12" customHeight="1">
      <c r="A11" s="220" t="s">
        <v>73</v>
      </c>
      <c r="B11" s="6" t="s">
        <v>197</v>
      </c>
      <c r="C11" s="345"/>
      <c r="D11" s="345"/>
      <c r="E11" s="127"/>
    </row>
    <row r="12" spans="1:5" s="167" customFormat="1" ht="12" customHeight="1">
      <c r="A12" s="220" t="s">
        <v>74</v>
      </c>
      <c r="B12" s="6" t="s">
        <v>198</v>
      </c>
      <c r="C12" s="345"/>
      <c r="D12" s="345"/>
      <c r="E12" s="127"/>
    </row>
    <row r="13" spans="1:5" s="167" customFormat="1" ht="12" customHeight="1">
      <c r="A13" s="220" t="s">
        <v>91</v>
      </c>
      <c r="B13" s="6" t="s">
        <v>199</v>
      </c>
      <c r="C13" s="345"/>
      <c r="D13" s="345"/>
      <c r="E13" s="127"/>
    </row>
    <row r="14" spans="1:5" s="167" customFormat="1" ht="12" customHeight="1">
      <c r="A14" s="220" t="s">
        <v>75</v>
      </c>
      <c r="B14" s="6" t="s">
        <v>367</v>
      </c>
      <c r="C14" s="345"/>
      <c r="D14" s="345"/>
      <c r="E14" s="127"/>
    </row>
    <row r="15" spans="1:5" s="167" customFormat="1" ht="12" customHeight="1">
      <c r="A15" s="220" t="s">
        <v>76</v>
      </c>
      <c r="B15" s="5" t="s">
        <v>368</v>
      </c>
      <c r="C15" s="345"/>
      <c r="D15" s="345"/>
      <c r="E15" s="127"/>
    </row>
    <row r="16" spans="1:5" s="167" customFormat="1" ht="12" customHeight="1">
      <c r="A16" s="220" t="s">
        <v>83</v>
      </c>
      <c r="B16" s="6" t="s">
        <v>202</v>
      </c>
      <c r="C16" s="345"/>
      <c r="D16" s="345"/>
      <c r="E16" s="127"/>
    </row>
    <row r="17" spans="1:5" s="228" customFormat="1" ht="12" customHeight="1">
      <c r="A17" s="220" t="s">
        <v>84</v>
      </c>
      <c r="B17" s="6" t="s">
        <v>203</v>
      </c>
      <c r="C17" s="345"/>
      <c r="D17" s="345"/>
      <c r="E17" s="127"/>
    </row>
    <row r="18" spans="1:5" s="228" customFormat="1" ht="12" customHeight="1" thickBot="1">
      <c r="A18" s="220" t="s">
        <v>85</v>
      </c>
      <c r="B18" s="5" t="s">
        <v>204</v>
      </c>
      <c r="C18" s="345"/>
      <c r="D18" s="345"/>
      <c r="E18" s="127"/>
    </row>
    <row r="19" spans="1:5" s="167" customFormat="1" ht="12" customHeight="1" thickBot="1">
      <c r="A19" s="85" t="s">
        <v>9</v>
      </c>
      <c r="B19" s="99" t="s">
        <v>369</v>
      </c>
      <c r="C19" s="346">
        <v>10151</v>
      </c>
      <c r="D19" s="346">
        <v>10151</v>
      </c>
      <c r="E19" s="253">
        <v>11290</v>
      </c>
    </row>
    <row r="20" spans="1:5" s="228" customFormat="1" ht="12" customHeight="1">
      <c r="A20" s="220" t="s">
        <v>77</v>
      </c>
      <c r="B20" s="7" t="s">
        <v>170</v>
      </c>
      <c r="C20" s="345"/>
      <c r="D20" s="345"/>
      <c r="E20" s="127"/>
    </row>
    <row r="21" spans="1:5" s="228" customFormat="1" ht="12" customHeight="1">
      <c r="A21" s="220" t="s">
        <v>78</v>
      </c>
      <c r="B21" s="6" t="s">
        <v>370</v>
      </c>
      <c r="C21" s="345"/>
      <c r="D21" s="345"/>
      <c r="E21" s="127"/>
    </row>
    <row r="22" spans="1:5" s="228" customFormat="1" ht="12" customHeight="1">
      <c r="A22" s="220" t="s">
        <v>79</v>
      </c>
      <c r="B22" s="6" t="s">
        <v>371</v>
      </c>
      <c r="C22" s="345">
        <v>10151</v>
      </c>
      <c r="D22" s="345">
        <v>10151</v>
      </c>
      <c r="E22" s="127">
        <v>11290</v>
      </c>
    </row>
    <row r="23" spans="1:5" s="228" customFormat="1" ht="12" customHeight="1" thickBot="1">
      <c r="A23" s="220" t="s">
        <v>80</v>
      </c>
      <c r="B23" s="6" t="s">
        <v>2</v>
      </c>
      <c r="C23" s="345">
        <v>10151</v>
      </c>
      <c r="D23" s="345">
        <v>10151</v>
      </c>
      <c r="E23" s="127">
        <v>11290</v>
      </c>
    </row>
    <row r="24" spans="1:5" s="228" customFormat="1" ht="12" customHeight="1" thickBot="1">
      <c r="A24" s="88" t="s">
        <v>10</v>
      </c>
      <c r="B24" s="62" t="s">
        <v>108</v>
      </c>
      <c r="C24" s="347"/>
      <c r="D24" s="347"/>
      <c r="E24" s="255"/>
    </row>
    <row r="25" spans="1:5" s="228" customFormat="1" ht="12" customHeight="1" thickBot="1">
      <c r="A25" s="88" t="s">
        <v>11</v>
      </c>
      <c r="B25" s="62" t="s">
        <v>372</v>
      </c>
      <c r="C25" s="347"/>
      <c r="D25" s="347"/>
      <c r="E25" s="253"/>
    </row>
    <row r="26" spans="1:5" s="228" customFormat="1" ht="12" customHeight="1">
      <c r="A26" s="221" t="s">
        <v>180</v>
      </c>
      <c r="B26" s="222" t="s">
        <v>370</v>
      </c>
      <c r="C26" s="348"/>
      <c r="D26" s="348"/>
      <c r="E26" s="51"/>
    </row>
    <row r="27" spans="1:5" s="228" customFormat="1" ht="12" customHeight="1">
      <c r="A27" s="221" t="s">
        <v>183</v>
      </c>
      <c r="B27" s="223" t="s">
        <v>373</v>
      </c>
      <c r="C27" s="348"/>
      <c r="D27" s="348"/>
      <c r="E27" s="51"/>
    </row>
    <row r="28" spans="1:5" s="228" customFormat="1" ht="12" customHeight="1" thickBot="1">
      <c r="A28" s="220" t="s">
        <v>184</v>
      </c>
      <c r="B28" s="224" t="s">
        <v>374</v>
      </c>
      <c r="C28" s="349"/>
      <c r="D28" s="349"/>
      <c r="E28" s="51"/>
    </row>
    <row r="29" spans="1:5" s="228" customFormat="1" ht="12" customHeight="1" thickBot="1">
      <c r="A29" s="88" t="s">
        <v>12</v>
      </c>
      <c r="B29" s="62" t="s">
        <v>375</v>
      </c>
      <c r="C29" s="347"/>
      <c r="D29" s="347"/>
      <c r="E29" s="253"/>
    </row>
    <row r="30" spans="1:5" s="228" customFormat="1" ht="12" customHeight="1">
      <c r="A30" s="221" t="s">
        <v>64</v>
      </c>
      <c r="B30" s="222" t="s">
        <v>209</v>
      </c>
      <c r="C30" s="348"/>
      <c r="D30" s="348"/>
      <c r="E30" s="51"/>
    </row>
    <row r="31" spans="1:5" s="228" customFormat="1" ht="12" customHeight="1">
      <c r="A31" s="221" t="s">
        <v>65</v>
      </c>
      <c r="B31" s="223" t="s">
        <v>210</v>
      </c>
      <c r="C31" s="348"/>
      <c r="D31" s="348"/>
      <c r="E31" s="51"/>
    </row>
    <row r="32" spans="1:5" s="228" customFormat="1" ht="12" customHeight="1" thickBot="1">
      <c r="A32" s="220" t="s">
        <v>66</v>
      </c>
      <c r="B32" s="73" t="s">
        <v>211</v>
      </c>
      <c r="C32" s="348"/>
      <c r="D32" s="348"/>
      <c r="E32" s="51"/>
    </row>
    <row r="33" spans="1:5" s="167" customFormat="1" ht="12" customHeight="1" thickBot="1">
      <c r="A33" s="88" t="s">
        <v>13</v>
      </c>
      <c r="B33" s="62" t="s">
        <v>322</v>
      </c>
      <c r="C33" s="347"/>
      <c r="D33" s="347"/>
      <c r="E33" s="255"/>
    </row>
    <row r="34" spans="1:5" s="167" customFormat="1" ht="12" customHeight="1" thickBot="1">
      <c r="A34" s="88" t="s">
        <v>14</v>
      </c>
      <c r="B34" s="62" t="s">
        <v>376</v>
      </c>
      <c r="C34" s="347"/>
      <c r="D34" s="347"/>
      <c r="E34" s="255"/>
    </row>
    <row r="35" spans="1:5" s="167" customFormat="1" ht="12" customHeight="1" thickBot="1">
      <c r="A35" s="85" t="s">
        <v>15</v>
      </c>
      <c r="B35" s="62" t="s">
        <v>377</v>
      </c>
      <c r="C35" s="347">
        <v>11351</v>
      </c>
      <c r="D35" s="347">
        <v>11351</v>
      </c>
      <c r="E35" s="253">
        <v>11999</v>
      </c>
    </row>
    <row r="36" spans="1:5" s="167" customFormat="1" ht="12" customHeight="1" thickBot="1">
      <c r="A36" s="100" t="s">
        <v>16</v>
      </c>
      <c r="B36" s="62" t="s">
        <v>378</v>
      </c>
      <c r="C36" s="347">
        <v>22069</v>
      </c>
      <c r="D36" s="347">
        <v>22532</v>
      </c>
      <c r="E36" s="253">
        <v>16982</v>
      </c>
    </row>
    <row r="37" spans="1:5" s="167" customFormat="1" ht="12" customHeight="1">
      <c r="A37" s="221" t="s">
        <v>379</v>
      </c>
      <c r="B37" s="222" t="s">
        <v>148</v>
      </c>
      <c r="C37" s="348"/>
      <c r="D37" s="348"/>
      <c r="E37" s="51"/>
    </row>
    <row r="38" spans="1:5" s="167" customFormat="1" ht="12" customHeight="1">
      <c r="A38" s="221" t="s">
        <v>380</v>
      </c>
      <c r="B38" s="223" t="s">
        <v>3</v>
      </c>
      <c r="C38" s="348"/>
      <c r="D38" s="348"/>
      <c r="E38" s="51"/>
    </row>
    <row r="39" spans="1:5" s="228" customFormat="1" ht="12" customHeight="1" thickBot="1">
      <c r="A39" s="220" t="s">
        <v>381</v>
      </c>
      <c r="B39" s="73" t="s">
        <v>382</v>
      </c>
      <c r="C39" s="348">
        <v>22069</v>
      </c>
      <c r="D39" s="348">
        <v>22532</v>
      </c>
      <c r="E39" s="51">
        <v>16982</v>
      </c>
    </row>
    <row r="40" spans="1:5" s="228" customFormat="1" ht="15" customHeight="1" thickBot="1">
      <c r="A40" s="100" t="s">
        <v>17</v>
      </c>
      <c r="B40" s="101" t="s">
        <v>383</v>
      </c>
      <c r="C40" s="350">
        <v>33420</v>
      </c>
      <c r="D40" s="350">
        <v>33883</v>
      </c>
      <c r="E40" s="257">
        <v>28981</v>
      </c>
    </row>
    <row r="41" spans="1:5" s="228" customFormat="1" ht="15" customHeight="1">
      <c r="A41" s="102"/>
      <c r="B41" s="103"/>
      <c r="C41" s="379"/>
      <c r="D41" s="103"/>
      <c r="E41" s="160"/>
    </row>
    <row r="42" spans="1:5" ht="13.5" thickBot="1">
      <c r="A42" s="104"/>
      <c r="B42" s="105"/>
      <c r="C42" s="213"/>
      <c r="D42" s="105"/>
      <c r="E42" s="161"/>
    </row>
    <row r="43" spans="1:5" s="227" customFormat="1" ht="16.5" customHeight="1" thickBot="1">
      <c r="A43" s="106"/>
      <c r="B43" s="107" t="s">
        <v>44</v>
      </c>
      <c r="C43" s="107"/>
      <c r="D43" s="107"/>
      <c r="E43" s="162"/>
    </row>
    <row r="44" spans="1:5" s="229" customFormat="1" ht="12" customHeight="1" thickBot="1">
      <c r="A44" s="88" t="s">
        <v>8</v>
      </c>
      <c r="B44" s="62" t="s">
        <v>384</v>
      </c>
      <c r="C44" s="351">
        <v>33420</v>
      </c>
      <c r="D44" s="351">
        <v>33783</v>
      </c>
      <c r="E44" s="130">
        <v>27148</v>
      </c>
    </row>
    <row r="45" spans="1:5" ht="12" customHeight="1">
      <c r="A45" s="220" t="s">
        <v>71</v>
      </c>
      <c r="B45" s="7" t="s">
        <v>38</v>
      </c>
      <c r="C45" s="352">
        <v>11786</v>
      </c>
      <c r="D45" s="352">
        <v>12072</v>
      </c>
      <c r="E45" s="50">
        <v>9882</v>
      </c>
    </row>
    <row r="46" spans="1:5" ht="12" customHeight="1">
      <c r="A46" s="220" t="s">
        <v>72</v>
      </c>
      <c r="B46" s="6" t="s">
        <v>117</v>
      </c>
      <c r="C46" s="353">
        <v>3241</v>
      </c>
      <c r="D46" s="353">
        <v>3318</v>
      </c>
      <c r="E46" s="52">
        <v>2539</v>
      </c>
    </row>
    <row r="47" spans="1:5" ht="12" customHeight="1">
      <c r="A47" s="220" t="s">
        <v>73</v>
      </c>
      <c r="B47" s="6" t="s">
        <v>90</v>
      </c>
      <c r="C47" s="353">
        <v>18393</v>
      </c>
      <c r="D47" s="353">
        <v>18393</v>
      </c>
      <c r="E47" s="52">
        <v>14727</v>
      </c>
    </row>
    <row r="48" spans="1:5" ht="12" customHeight="1">
      <c r="A48" s="220" t="s">
        <v>74</v>
      </c>
      <c r="B48" s="6" t="s">
        <v>118</v>
      </c>
      <c r="C48" s="353"/>
      <c r="D48" s="353"/>
      <c r="E48" s="52"/>
    </row>
    <row r="49" spans="1:5" ht="12" customHeight="1" thickBot="1">
      <c r="A49" s="220" t="s">
        <v>91</v>
      </c>
      <c r="B49" s="6" t="s">
        <v>119</v>
      </c>
      <c r="C49" s="353"/>
      <c r="D49" s="353"/>
      <c r="E49" s="52"/>
    </row>
    <row r="50" spans="1:5" ht="12" customHeight="1" thickBot="1">
      <c r="A50" s="88" t="s">
        <v>9</v>
      </c>
      <c r="B50" s="62" t="s">
        <v>385</v>
      </c>
      <c r="C50" s="351"/>
      <c r="D50" s="351">
        <v>100</v>
      </c>
      <c r="E50" s="130"/>
    </row>
    <row r="51" spans="1:5" s="229" customFormat="1" ht="12" customHeight="1">
      <c r="A51" s="220" t="s">
        <v>77</v>
      </c>
      <c r="B51" s="7" t="s">
        <v>138</v>
      </c>
      <c r="C51" s="352"/>
      <c r="D51" s="352">
        <v>100</v>
      </c>
      <c r="E51" s="50"/>
    </row>
    <row r="52" spans="1:5" ht="12" customHeight="1">
      <c r="A52" s="220" t="s">
        <v>78</v>
      </c>
      <c r="B52" s="6" t="s">
        <v>121</v>
      </c>
      <c r="C52" s="353"/>
      <c r="D52" s="353"/>
      <c r="E52" s="52"/>
    </row>
    <row r="53" spans="1:5" ht="12" customHeight="1">
      <c r="A53" s="220" t="s">
        <v>79</v>
      </c>
      <c r="B53" s="6" t="s">
        <v>45</v>
      </c>
      <c r="C53" s="353"/>
      <c r="D53" s="353"/>
      <c r="E53" s="52"/>
    </row>
    <row r="54" spans="1:5" ht="12" customHeight="1" thickBot="1">
      <c r="A54" s="220" t="s">
        <v>80</v>
      </c>
      <c r="B54" s="6" t="s">
        <v>4</v>
      </c>
      <c r="C54" s="353"/>
      <c r="D54" s="353"/>
      <c r="E54" s="52"/>
    </row>
    <row r="55" spans="1:5" ht="15" customHeight="1" thickBot="1">
      <c r="A55" s="88" t="s">
        <v>10</v>
      </c>
      <c r="B55" s="108" t="s">
        <v>386</v>
      </c>
      <c r="C55" s="354">
        <v>33420</v>
      </c>
      <c r="D55" s="354">
        <v>33883</v>
      </c>
      <c r="E55" s="163">
        <v>27148</v>
      </c>
    </row>
    <row r="56" spans="1:5" ht="13.5" thickBot="1">
      <c r="C56" s="380"/>
      <c r="E56" s="164"/>
    </row>
    <row r="57" spans="1:5" ht="15" customHeight="1" thickBot="1">
      <c r="A57" s="111" t="s">
        <v>133</v>
      </c>
      <c r="B57" s="112"/>
      <c r="C57" s="381">
        <v>4</v>
      </c>
      <c r="D57" s="381">
        <v>4</v>
      </c>
      <c r="E57" s="61">
        <v>4</v>
      </c>
    </row>
    <row r="58" spans="1:5" ht="14.25" customHeight="1" thickBot="1">
      <c r="A58" s="111" t="s">
        <v>134</v>
      </c>
      <c r="B58" s="112"/>
      <c r="C58" s="381"/>
      <c r="D58" s="250"/>
      <c r="E58" s="61"/>
    </row>
  </sheetData>
  <sheetProtection formatCells="0"/>
  <mergeCells count="1">
    <mergeCell ref="B1:E1"/>
  </mergeCells>
  <phoneticPr fontId="25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Munka2">
    <tabColor rgb="FF92D050"/>
  </sheetPr>
  <dimension ref="A1:I149"/>
  <sheetViews>
    <sheetView view="pageLayout" zoomScaleNormal="120" zoomScaleSheetLayoutView="100" workbookViewId="0">
      <selection activeCell="K114" sqref="K114"/>
    </sheetView>
  </sheetViews>
  <sheetFormatPr defaultRowHeight="15.75"/>
  <cols>
    <col min="1" max="1" width="9.5" style="169" customWidth="1"/>
    <col min="2" max="2" width="51" style="169" customWidth="1"/>
    <col min="3" max="3" width="17.33203125" style="170" customWidth="1"/>
    <col min="4" max="4" width="13.1640625" style="186" customWidth="1"/>
    <col min="5" max="5" width="17" style="186" customWidth="1"/>
    <col min="6" max="16384" width="9.33203125" style="186"/>
  </cols>
  <sheetData>
    <row r="1" spans="1:5" ht="15.95" customHeight="1">
      <c r="A1" s="430" t="s">
        <v>6</v>
      </c>
      <c r="B1" s="430"/>
      <c r="C1" s="430"/>
    </row>
    <row r="2" spans="1:5" ht="15.95" customHeight="1" thickBot="1">
      <c r="A2" s="429" t="s">
        <v>95</v>
      </c>
      <c r="B2" s="429"/>
      <c r="C2" s="126"/>
      <c r="E2" s="186" t="s">
        <v>139</v>
      </c>
    </row>
    <row r="3" spans="1:5" ht="38.1" customHeight="1" thickBot="1">
      <c r="A3" s="21" t="s">
        <v>58</v>
      </c>
      <c r="B3" s="22" t="s">
        <v>7</v>
      </c>
      <c r="C3" s="320" t="s">
        <v>161</v>
      </c>
      <c r="D3" s="333" t="s">
        <v>422</v>
      </c>
      <c r="E3" s="333" t="s">
        <v>414</v>
      </c>
    </row>
    <row r="4" spans="1:5" s="187" customFormat="1" ht="12" customHeight="1" thickBot="1">
      <c r="A4" s="182">
        <v>1</v>
      </c>
      <c r="B4" s="183">
        <v>2</v>
      </c>
      <c r="C4" s="271">
        <v>3</v>
      </c>
      <c r="D4" s="356"/>
      <c r="E4" s="356"/>
    </row>
    <row r="5" spans="1:5" s="188" customFormat="1" ht="12" customHeight="1" thickBot="1">
      <c r="A5" s="18" t="s">
        <v>8</v>
      </c>
      <c r="B5" s="19" t="s">
        <v>162</v>
      </c>
      <c r="C5" s="258">
        <f>+C6+C7+C8+C9+C10+C11</f>
        <v>181789</v>
      </c>
      <c r="D5" s="341">
        <v>185999</v>
      </c>
      <c r="E5" s="341">
        <v>125937</v>
      </c>
    </row>
    <row r="6" spans="1:5" s="188" customFormat="1" ht="12" customHeight="1">
      <c r="A6" s="13" t="s">
        <v>71</v>
      </c>
      <c r="B6" s="189" t="s">
        <v>163</v>
      </c>
      <c r="C6" s="178">
        <v>73546</v>
      </c>
      <c r="D6" s="330">
        <v>73546</v>
      </c>
      <c r="E6" s="330">
        <v>55895</v>
      </c>
    </row>
    <row r="7" spans="1:5" s="188" customFormat="1" ht="12" customHeight="1">
      <c r="A7" s="12" t="s">
        <v>72</v>
      </c>
      <c r="B7" s="190" t="s">
        <v>164</v>
      </c>
      <c r="C7" s="178">
        <v>22990</v>
      </c>
      <c r="D7" s="330">
        <v>22990</v>
      </c>
      <c r="E7" s="330">
        <v>17137</v>
      </c>
    </row>
    <row r="8" spans="1:5" s="188" customFormat="1" ht="12" customHeight="1">
      <c r="A8" s="12" t="s">
        <v>73</v>
      </c>
      <c r="B8" s="190" t="s">
        <v>165</v>
      </c>
      <c r="C8" s="178">
        <v>57708</v>
      </c>
      <c r="D8" s="330">
        <v>57063</v>
      </c>
      <c r="E8" s="330">
        <v>45572</v>
      </c>
    </row>
    <row r="9" spans="1:5" s="188" customFormat="1" ht="12" customHeight="1">
      <c r="A9" s="12" t="s">
        <v>74</v>
      </c>
      <c r="B9" s="190" t="s">
        <v>166</v>
      </c>
      <c r="C9" s="178">
        <v>2948</v>
      </c>
      <c r="D9" s="330">
        <v>2948</v>
      </c>
      <c r="E9" s="330">
        <v>2241</v>
      </c>
    </row>
    <row r="10" spans="1:5" s="188" customFormat="1" ht="12" customHeight="1">
      <c r="A10" s="12" t="s">
        <v>91</v>
      </c>
      <c r="B10" s="190" t="s">
        <v>167</v>
      </c>
      <c r="C10" s="178"/>
      <c r="D10" s="330">
        <v>516</v>
      </c>
      <c r="E10" s="330">
        <v>758</v>
      </c>
    </row>
    <row r="11" spans="1:5" s="188" customFormat="1" ht="12" customHeight="1" thickBot="1">
      <c r="A11" s="14" t="s">
        <v>75</v>
      </c>
      <c r="B11" s="191" t="s">
        <v>168</v>
      </c>
      <c r="C11" s="178">
        <v>24597</v>
      </c>
      <c r="D11" s="330">
        <v>28936</v>
      </c>
      <c r="E11" s="330">
        <v>4334</v>
      </c>
    </row>
    <row r="12" spans="1:5" s="188" customFormat="1" ht="12" customHeight="1" thickBot="1">
      <c r="A12" s="18" t="s">
        <v>9</v>
      </c>
      <c r="B12" s="251" t="s">
        <v>169</v>
      </c>
      <c r="C12" s="258">
        <f>+C13+C14+C15+C16+C17</f>
        <v>39561</v>
      </c>
      <c r="D12" s="341">
        <v>40616</v>
      </c>
      <c r="E12" s="341">
        <v>43152</v>
      </c>
    </row>
    <row r="13" spans="1:5" s="188" customFormat="1" ht="12" customHeight="1">
      <c r="A13" s="13" t="s">
        <v>77</v>
      </c>
      <c r="B13" s="189" t="s">
        <v>170</v>
      </c>
      <c r="C13" s="178"/>
      <c r="D13" s="330"/>
      <c r="E13" s="330"/>
    </row>
    <row r="14" spans="1:5" s="188" customFormat="1" ht="12" customHeight="1">
      <c r="A14" s="12" t="s">
        <v>78</v>
      </c>
      <c r="B14" s="190" t="s">
        <v>171</v>
      </c>
      <c r="C14" s="178"/>
      <c r="D14" s="330"/>
      <c r="E14" s="330"/>
    </row>
    <row r="15" spans="1:5" s="188" customFormat="1" ht="12" customHeight="1">
      <c r="A15" s="12" t="s">
        <v>79</v>
      </c>
      <c r="B15" s="190" t="s">
        <v>388</v>
      </c>
      <c r="C15" s="178"/>
      <c r="D15" s="330"/>
      <c r="E15" s="330"/>
    </row>
    <row r="16" spans="1:5" s="188" customFormat="1" ht="12" customHeight="1">
      <c r="A16" s="12" t="s">
        <v>80</v>
      </c>
      <c r="B16" s="190" t="s">
        <v>389</v>
      </c>
      <c r="C16" s="178"/>
      <c r="D16" s="330"/>
      <c r="E16" s="330"/>
    </row>
    <row r="17" spans="1:5" s="188" customFormat="1" ht="12" customHeight="1">
      <c r="A17" s="12" t="s">
        <v>81</v>
      </c>
      <c r="B17" s="190" t="s">
        <v>172</v>
      </c>
      <c r="C17" s="178">
        <v>39561</v>
      </c>
      <c r="D17" s="329">
        <v>40616</v>
      </c>
      <c r="E17" s="329">
        <v>43152</v>
      </c>
    </row>
    <row r="18" spans="1:5" s="188" customFormat="1" ht="12" customHeight="1" thickBot="1">
      <c r="A18" s="14" t="s">
        <v>87</v>
      </c>
      <c r="B18" s="191" t="s">
        <v>173</v>
      </c>
      <c r="C18" s="178">
        <v>10151</v>
      </c>
      <c r="D18" s="330">
        <v>10151</v>
      </c>
      <c r="E18" s="330">
        <v>11290</v>
      </c>
    </row>
    <row r="19" spans="1:5" s="188" customFormat="1" ht="12" customHeight="1" thickBot="1">
      <c r="A19" s="18" t="s">
        <v>10</v>
      </c>
      <c r="B19" s="19" t="s">
        <v>174</v>
      </c>
      <c r="C19" s="258">
        <f>+C20+C21+C22+C23+C24</f>
        <v>9126</v>
      </c>
      <c r="D19" s="341">
        <v>9226</v>
      </c>
      <c r="E19" s="341">
        <v>2381</v>
      </c>
    </row>
    <row r="20" spans="1:5" s="188" customFormat="1" ht="12" customHeight="1">
      <c r="A20" s="13" t="s">
        <v>60</v>
      </c>
      <c r="B20" s="189" t="s">
        <v>175</v>
      </c>
      <c r="C20" s="178"/>
      <c r="D20" s="329">
        <v>100</v>
      </c>
      <c r="E20" s="329">
        <v>100</v>
      </c>
    </row>
    <row r="21" spans="1:5" s="188" customFormat="1" ht="12" customHeight="1">
      <c r="A21" s="12" t="s">
        <v>61</v>
      </c>
      <c r="B21" s="190" t="s">
        <v>176</v>
      </c>
      <c r="C21" s="178"/>
      <c r="D21" s="330"/>
      <c r="E21" s="330"/>
    </row>
    <row r="22" spans="1:5" s="188" customFormat="1" ht="12" customHeight="1">
      <c r="A22" s="12" t="s">
        <v>62</v>
      </c>
      <c r="B22" s="190" t="s">
        <v>390</v>
      </c>
      <c r="C22" s="178"/>
      <c r="D22" s="330"/>
      <c r="E22" s="330"/>
    </row>
    <row r="23" spans="1:5" s="188" customFormat="1" ht="12" customHeight="1">
      <c r="A23" s="12" t="s">
        <v>63</v>
      </c>
      <c r="B23" s="190" t="s">
        <v>391</v>
      </c>
      <c r="C23" s="178"/>
      <c r="D23" s="330"/>
      <c r="E23" s="330"/>
    </row>
    <row r="24" spans="1:5" s="188" customFormat="1" ht="12" customHeight="1">
      <c r="A24" s="12" t="s">
        <v>105</v>
      </c>
      <c r="B24" s="190" t="s">
        <v>177</v>
      </c>
      <c r="C24" s="178">
        <v>9126</v>
      </c>
      <c r="D24" s="330">
        <v>9126</v>
      </c>
      <c r="E24" s="329">
        <v>2281</v>
      </c>
    </row>
    <row r="25" spans="1:5" s="188" customFormat="1" ht="12" customHeight="1" thickBot="1">
      <c r="A25" s="14" t="s">
        <v>106</v>
      </c>
      <c r="B25" s="191" t="s">
        <v>178</v>
      </c>
      <c r="C25" s="178"/>
      <c r="D25" s="330"/>
      <c r="E25" s="330"/>
    </row>
    <row r="26" spans="1:5" s="188" customFormat="1" ht="12" customHeight="1" thickBot="1">
      <c r="A26" s="18" t="s">
        <v>107</v>
      </c>
      <c r="B26" s="19" t="s">
        <v>179</v>
      </c>
      <c r="C26" s="332">
        <f>+C27+C30+C31+C32</f>
        <v>40650</v>
      </c>
      <c r="D26" s="341">
        <v>44450</v>
      </c>
      <c r="E26" s="341">
        <v>43999</v>
      </c>
    </row>
    <row r="27" spans="1:5" s="188" customFormat="1" ht="12" customHeight="1">
      <c r="A27" s="13" t="s">
        <v>180</v>
      </c>
      <c r="B27" s="189" t="s">
        <v>186</v>
      </c>
      <c r="C27" s="357">
        <f>+C28+C29</f>
        <v>34650</v>
      </c>
      <c r="D27" s="330">
        <v>38150</v>
      </c>
      <c r="E27" s="330">
        <v>39651</v>
      </c>
    </row>
    <row r="28" spans="1:5" s="188" customFormat="1" ht="12" customHeight="1">
      <c r="A28" s="12" t="s">
        <v>181</v>
      </c>
      <c r="B28" s="190" t="s">
        <v>187</v>
      </c>
      <c r="C28" s="178">
        <v>34650</v>
      </c>
      <c r="D28" s="330">
        <v>38150</v>
      </c>
      <c r="E28" s="330">
        <v>39651</v>
      </c>
    </row>
    <row r="29" spans="1:5" s="188" customFormat="1" ht="12" customHeight="1">
      <c r="A29" s="12" t="s">
        <v>182</v>
      </c>
      <c r="B29" s="190" t="s">
        <v>188</v>
      </c>
      <c r="C29" s="178"/>
      <c r="D29" s="330"/>
      <c r="E29" s="330"/>
    </row>
    <row r="30" spans="1:5" s="188" customFormat="1" ht="12" customHeight="1">
      <c r="A30" s="12" t="s">
        <v>183</v>
      </c>
      <c r="B30" s="190" t="s">
        <v>189</v>
      </c>
      <c r="C30" s="178">
        <v>5500</v>
      </c>
      <c r="D30" s="330">
        <v>5500</v>
      </c>
      <c r="E30" s="330">
        <v>3208</v>
      </c>
    </row>
    <row r="31" spans="1:5" s="188" customFormat="1" ht="12" customHeight="1">
      <c r="A31" s="12" t="s">
        <v>184</v>
      </c>
      <c r="B31" s="190" t="s">
        <v>190</v>
      </c>
      <c r="C31" s="178"/>
      <c r="D31" s="330"/>
      <c r="E31" s="330">
        <v>106</v>
      </c>
    </row>
    <row r="32" spans="1:5" s="188" customFormat="1" ht="12" customHeight="1" thickBot="1">
      <c r="A32" s="14" t="s">
        <v>185</v>
      </c>
      <c r="B32" s="191" t="s">
        <v>191</v>
      </c>
      <c r="C32" s="178">
        <v>500</v>
      </c>
      <c r="D32" s="330">
        <v>800</v>
      </c>
      <c r="E32" s="330">
        <v>1034</v>
      </c>
    </row>
    <row r="33" spans="1:5" s="188" customFormat="1" ht="12" customHeight="1" thickBot="1">
      <c r="A33" s="18" t="s">
        <v>12</v>
      </c>
      <c r="B33" s="19" t="s">
        <v>192</v>
      </c>
      <c r="C33" s="258">
        <f>SUM(C34:C43)</f>
        <v>33832</v>
      </c>
      <c r="D33" s="341">
        <v>34682</v>
      </c>
      <c r="E33" s="341">
        <v>22126</v>
      </c>
    </row>
    <row r="34" spans="1:5" s="188" customFormat="1" ht="12" customHeight="1">
      <c r="A34" s="13" t="s">
        <v>64</v>
      </c>
      <c r="B34" s="189" t="s">
        <v>195</v>
      </c>
      <c r="C34" s="178">
        <v>750</v>
      </c>
      <c r="D34" s="330">
        <v>750</v>
      </c>
      <c r="E34" s="330">
        <v>185</v>
      </c>
    </row>
    <row r="35" spans="1:5" s="188" customFormat="1" ht="12" customHeight="1">
      <c r="A35" s="12" t="s">
        <v>65</v>
      </c>
      <c r="B35" s="190" t="s">
        <v>196</v>
      </c>
      <c r="C35" s="178">
        <v>406</v>
      </c>
      <c r="D35" s="330">
        <v>406</v>
      </c>
      <c r="E35" s="330">
        <v>399</v>
      </c>
    </row>
    <row r="36" spans="1:5" s="188" customFormat="1" ht="12" customHeight="1">
      <c r="A36" s="12" t="s">
        <v>66</v>
      </c>
      <c r="B36" s="190" t="s">
        <v>197</v>
      </c>
      <c r="C36" s="178"/>
      <c r="D36" s="330"/>
      <c r="E36" s="330"/>
    </row>
    <row r="37" spans="1:5" s="188" customFormat="1" ht="12" customHeight="1">
      <c r="A37" s="12" t="s">
        <v>109</v>
      </c>
      <c r="B37" s="190" t="s">
        <v>198</v>
      </c>
      <c r="C37" s="178">
        <v>3800</v>
      </c>
      <c r="D37" s="330">
        <v>3800</v>
      </c>
      <c r="E37" s="330">
        <v>3004</v>
      </c>
    </row>
    <row r="38" spans="1:5" s="188" customFormat="1" ht="12" customHeight="1">
      <c r="A38" s="12" t="s">
        <v>110</v>
      </c>
      <c r="B38" s="190" t="s">
        <v>199</v>
      </c>
      <c r="C38" s="178">
        <v>22492</v>
      </c>
      <c r="D38" s="330">
        <v>22492</v>
      </c>
      <c r="E38" s="330">
        <v>13856</v>
      </c>
    </row>
    <row r="39" spans="1:5" s="188" customFormat="1" ht="12" customHeight="1">
      <c r="A39" s="12" t="s">
        <v>111</v>
      </c>
      <c r="B39" s="190" t="s">
        <v>200</v>
      </c>
      <c r="C39" s="178">
        <v>6384</v>
      </c>
      <c r="D39" s="330">
        <v>6384</v>
      </c>
      <c r="E39" s="330">
        <v>3848</v>
      </c>
    </row>
    <row r="40" spans="1:5" s="188" customFormat="1" ht="12" customHeight="1">
      <c r="A40" s="12" t="s">
        <v>112</v>
      </c>
      <c r="B40" s="190" t="s">
        <v>201</v>
      </c>
      <c r="C40" s="178"/>
      <c r="D40" s="330"/>
      <c r="E40" s="330"/>
    </row>
    <row r="41" spans="1:5" s="188" customFormat="1" ht="12" customHeight="1">
      <c r="A41" s="12" t="s">
        <v>113</v>
      </c>
      <c r="B41" s="190" t="s">
        <v>202</v>
      </c>
      <c r="C41" s="178"/>
      <c r="D41" s="329">
        <v>300</v>
      </c>
      <c r="E41" s="329">
        <v>298</v>
      </c>
    </row>
    <row r="42" spans="1:5" s="188" customFormat="1" ht="12" customHeight="1">
      <c r="A42" s="12" t="s">
        <v>193</v>
      </c>
      <c r="B42" s="190" t="s">
        <v>203</v>
      </c>
      <c r="C42" s="358"/>
      <c r="D42" s="329"/>
      <c r="E42" s="329"/>
    </row>
    <row r="43" spans="1:5" s="188" customFormat="1" ht="12" customHeight="1" thickBot="1">
      <c r="A43" s="14" t="s">
        <v>194</v>
      </c>
      <c r="B43" s="191" t="s">
        <v>204</v>
      </c>
      <c r="C43" s="358"/>
      <c r="D43" s="329">
        <v>550</v>
      </c>
      <c r="E43" s="329">
        <v>536</v>
      </c>
    </row>
    <row r="44" spans="1:5" s="188" customFormat="1" ht="12" customHeight="1" thickBot="1">
      <c r="A44" s="18" t="s">
        <v>13</v>
      </c>
      <c r="B44" s="19" t="s">
        <v>205</v>
      </c>
      <c r="C44" s="258">
        <f>SUM(C45:C49)</f>
        <v>2055</v>
      </c>
      <c r="D44" s="330">
        <v>2055</v>
      </c>
      <c r="E44" s="340"/>
    </row>
    <row r="45" spans="1:5" s="188" customFormat="1" ht="12" customHeight="1">
      <c r="A45" s="13" t="s">
        <v>67</v>
      </c>
      <c r="B45" s="189" t="s">
        <v>209</v>
      </c>
      <c r="C45" s="358"/>
      <c r="D45" s="330"/>
      <c r="E45" s="330"/>
    </row>
    <row r="46" spans="1:5" s="188" customFormat="1" ht="12" customHeight="1">
      <c r="A46" s="12" t="s">
        <v>68</v>
      </c>
      <c r="B46" s="190" t="s">
        <v>210</v>
      </c>
      <c r="C46" s="358"/>
      <c r="D46" s="330"/>
      <c r="E46" s="330"/>
    </row>
    <row r="47" spans="1:5" s="188" customFormat="1" ht="12" customHeight="1">
      <c r="A47" s="12" t="s">
        <v>206</v>
      </c>
      <c r="B47" s="190" t="s">
        <v>211</v>
      </c>
      <c r="C47" s="358">
        <v>2055</v>
      </c>
      <c r="D47" s="330">
        <v>2055</v>
      </c>
      <c r="E47" s="330"/>
    </row>
    <row r="48" spans="1:5" s="188" customFormat="1" ht="12" customHeight="1">
      <c r="A48" s="12" t="s">
        <v>207</v>
      </c>
      <c r="B48" s="190" t="s">
        <v>212</v>
      </c>
      <c r="C48" s="358"/>
      <c r="D48" s="330"/>
      <c r="E48" s="330"/>
    </row>
    <row r="49" spans="1:5" s="188" customFormat="1" ht="12" customHeight="1" thickBot="1">
      <c r="A49" s="14" t="s">
        <v>208</v>
      </c>
      <c r="B49" s="191" t="s">
        <v>213</v>
      </c>
      <c r="C49" s="358"/>
      <c r="D49" s="330"/>
      <c r="E49" s="330"/>
    </row>
    <row r="50" spans="1:5" s="188" customFormat="1" ht="12" customHeight="1" thickBot="1">
      <c r="A50" s="18" t="s">
        <v>114</v>
      </c>
      <c r="B50" s="19" t="s">
        <v>214</v>
      </c>
      <c r="C50" s="258">
        <f>SUM(C51:C53)</f>
        <v>0</v>
      </c>
      <c r="D50" s="341">
        <v>300</v>
      </c>
      <c r="E50" s="341">
        <v>412</v>
      </c>
    </row>
    <row r="51" spans="1:5" s="188" customFormat="1" ht="12" customHeight="1">
      <c r="A51" s="13" t="s">
        <v>69</v>
      </c>
      <c r="B51" s="189" t="s">
        <v>215</v>
      </c>
      <c r="C51" s="178"/>
      <c r="D51" s="329">
        <v>300</v>
      </c>
      <c r="E51" s="329">
        <v>300</v>
      </c>
    </row>
    <row r="52" spans="1:5" s="188" customFormat="1" ht="12" customHeight="1">
      <c r="A52" s="12" t="s">
        <v>70</v>
      </c>
      <c r="B52" s="190" t="s">
        <v>426</v>
      </c>
      <c r="C52" s="178"/>
      <c r="D52" s="330"/>
      <c r="E52" s="329">
        <v>112</v>
      </c>
    </row>
    <row r="53" spans="1:5" s="188" customFormat="1" ht="12" customHeight="1">
      <c r="A53" s="12" t="s">
        <v>218</v>
      </c>
      <c r="B53" s="190" t="s">
        <v>216</v>
      </c>
      <c r="C53" s="178"/>
      <c r="D53" s="330"/>
      <c r="E53" s="330"/>
    </row>
    <row r="54" spans="1:5" s="188" customFormat="1" ht="12" customHeight="1" thickBot="1">
      <c r="A54" s="14" t="s">
        <v>219</v>
      </c>
      <c r="B54" s="191" t="s">
        <v>217</v>
      </c>
      <c r="C54" s="178"/>
      <c r="D54" s="330"/>
      <c r="E54" s="330"/>
    </row>
    <row r="55" spans="1:5" s="188" customFormat="1" ht="12" customHeight="1" thickBot="1">
      <c r="A55" s="18" t="s">
        <v>15</v>
      </c>
      <c r="B55" s="114" t="s">
        <v>220</v>
      </c>
      <c r="C55" s="258">
        <f>SUM(C56:C58)</f>
        <v>0</v>
      </c>
      <c r="D55" s="330"/>
      <c r="E55" s="330"/>
    </row>
    <row r="56" spans="1:5" s="188" customFormat="1" ht="12" customHeight="1">
      <c r="A56" s="13" t="s">
        <v>115</v>
      </c>
      <c r="B56" s="189" t="s">
        <v>222</v>
      </c>
      <c r="C56" s="358"/>
      <c r="D56" s="330"/>
      <c r="E56" s="330"/>
    </row>
    <row r="57" spans="1:5" s="188" customFormat="1" ht="12" customHeight="1">
      <c r="A57" s="12" t="s">
        <v>116</v>
      </c>
      <c r="B57" s="190" t="s">
        <v>393</v>
      </c>
      <c r="C57" s="358"/>
      <c r="D57" s="330"/>
      <c r="E57" s="330"/>
    </row>
    <row r="58" spans="1:5" s="188" customFormat="1" ht="12" customHeight="1">
      <c r="A58" s="12" t="s">
        <v>140</v>
      </c>
      <c r="B58" s="190" t="s">
        <v>223</v>
      </c>
      <c r="C58" s="358"/>
      <c r="D58" s="330"/>
      <c r="E58" s="330"/>
    </row>
    <row r="59" spans="1:5" s="188" customFormat="1" ht="12" customHeight="1" thickBot="1">
      <c r="A59" s="14" t="s">
        <v>221</v>
      </c>
      <c r="B59" s="191" t="s">
        <v>224</v>
      </c>
      <c r="C59" s="358"/>
      <c r="D59" s="330"/>
      <c r="E59" s="330"/>
    </row>
    <row r="60" spans="1:5" s="188" customFormat="1" ht="12" customHeight="1" thickBot="1">
      <c r="A60" s="18" t="s">
        <v>16</v>
      </c>
      <c r="B60" s="19" t="s">
        <v>225</v>
      </c>
      <c r="C60" s="332">
        <f>+C5+C12+C19+C26+C33+C44+C50+C55</f>
        <v>307013</v>
      </c>
      <c r="D60" s="341">
        <v>317328</v>
      </c>
      <c r="E60" s="341">
        <v>238007</v>
      </c>
    </row>
    <row r="61" spans="1:5" s="188" customFormat="1" ht="12" customHeight="1" thickBot="1">
      <c r="A61" s="192" t="s">
        <v>226</v>
      </c>
      <c r="B61" s="114" t="s">
        <v>227</v>
      </c>
      <c r="C61" s="258">
        <f>SUM(C62:C64)</f>
        <v>0</v>
      </c>
      <c r="D61" s="330"/>
      <c r="E61" s="330"/>
    </row>
    <row r="62" spans="1:5" s="188" customFormat="1" ht="12" customHeight="1">
      <c r="A62" s="13" t="s">
        <v>260</v>
      </c>
      <c r="B62" s="189" t="s">
        <v>228</v>
      </c>
      <c r="C62" s="358"/>
      <c r="D62" s="330"/>
      <c r="E62" s="330"/>
    </row>
    <row r="63" spans="1:5" s="188" customFormat="1" ht="12" customHeight="1">
      <c r="A63" s="12" t="s">
        <v>269</v>
      </c>
      <c r="B63" s="190" t="s">
        <v>229</v>
      </c>
      <c r="C63" s="358"/>
      <c r="D63" s="330"/>
      <c r="E63" s="330"/>
    </row>
    <row r="64" spans="1:5" s="188" customFormat="1" ht="12" customHeight="1" thickBot="1">
      <c r="A64" s="14" t="s">
        <v>270</v>
      </c>
      <c r="B64" s="193" t="s">
        <v>230</v>
      </c>
      <c r="C64" s="358"/>
      <c r="D64" s="330"/>
      <c r="E64" s="330"/>
    </row>
    <row r="65" spans="1:5" s="188" customFormat="1" ht="12" customHeight="1" thickBot="1">
      <c r="A65" s="192" t="s">
        <v>231</v>
      </c>
      <c r="B65" s="114" t="s">
        <v>232</v>
      </c>
      <c r="C65" s="258">
        <f>SUM(C66:C69)</f>
        <v>0</v>
      </c>
      <c r="D65" s="330"/>
      <c r="E65" s="330"/>
    </row>
    <row r="66" spans="1:5" s="188" customFormat="1" ht="12" customHeight="1">
      <c r="A66" s="13" t="s">
        <v>92</v>
      </c>
      <c r="B66" s="189" t="s">
        <v>233</v>
      </c>
      <c r="C66" s="358"/>
      <c r="D66" s="330"/>
      <c r="E66" s="330"/>
    </row>
    <row r="67" spans="1:5" s="188" customFormat="1" ht="12" customHeight="1">
      <c r="A67" s="12" t="s">
        <v>93</v>
      </c>
      <c r="B67" s="190" t="s">
        <v>234</v>
      </c>
      <c r="C67" s="358"/>
      <c r="D67" s="330"/>
      <c r="E67" s="330"/>
    </row>
    <row r="68" spans="1:5" s="188" customFormat="1" ht="12" customHeight="1">
      <c r="A68" s="12" t="s">
        <v>261</v>
      </c>
      <c r="B68" s="190" t="s">
        <v>235</v>
      </c>
      <c r="C68" s="358"/>
      <c r="D68" s="330"/>
      <c r="E68" s="330"/>
    </row>
    <row r="69" spans="1:5" s="188" customFormat="1" ht="12" customHeight="1" thickBot="1">
      <c r="A69" s="14" t="s">
        <v>262</v>
      </c>
      <c r="B69" s="191" t="s">
        <v>236</v>
      </c>
      <c r="C69" s="358"/>
      <c r="D69" s="330"/>
      <c r="E69" s="330"/>
    </row>
    <row r="70" spans="1:5" s="188" customFormat="1" ht="12" customHeight="1" thickBot="1">
      <c r="A70" s="192" t="s">
        <v>237</v>
      </c>
      <c r="B70" s="114" t="s">
        <v>238</v>
      </c>
      <c r="C70" s="258">
        <f>SUM(C71:C72)</f>
        <v>29077</v>
      </c>
      <c r="D70" s="330">
        <v>29077</v>
      </c>
      <c r="E70" s="341">
        <v>29077</v>
      </c>
    </row>
    <row r="71" spans="1:5" s="188" customFormat="1" ht="12" customHeight="1">
      <c r="A71" s="13" t="s">
        <v>263</v>
      </c>
      <c r="B71" s="189" t="s">
        <v>239</v>
      </c>
      <c r="C71" s="358">
        <v>29077</v>
      </c>
      <c r="D71" s="330">
        <v>29077</v>
      </c>
      <c r="E71" s="343">
        <v>29077</v>
      </c>
    </row>
    <row r="72" spans="1:5" s="188" customFormat="1" ht="12" customHeight="1" thickBot="1">
      <c r="A72" s="14" t="s">
        <v>264</v>
      </c>
      <c r="B72" s="191" t="s">
        <v>240</v>
      </c>
      <c r="C72" s="358"/>
      <c r="D72" s="330"/>
      <c r="E72" s="342"/>
    </row>
    <row r="73" spans="1:5" s="188" customFormat="1" ht="12" customHeight="1" thickBot="1">
      <c r="A73" s="192" t="s">
        <v>241</v>
      </c>
      <c r="B73" s="114" t="s">
        <v>242</v>
      </c>
      <c r="C73" s="258">
        <f>SUM(C74:C76)</f>
        <v>0</v>
      </c>
      <c r="D73" s="330"/>
      <c r="E73" s="342"/>
    </row>
    <row r="74" spans="1:5" s="188" customFormat="1" ht="12" customHeight="1">
      <c r="A74" s="13" t="s">
        <v>265</v>
      </c>
      <c r="B74" s="189" t="s">
        <v>243</v>
      </c>
      <c r="C74" s="358"/>
      <c r="D74" s="330"/>
      <c r="E74" s="342"/>
    </row>
    <row r="75" spans="1:5" s="188" customFormat="1" ht="12" customHeight="1">
      <c r="A75" s="12" t="s">
        <v>266</v>
      </c>
      <c r="B75" s="190" t="s">
        <v>244</v>
      </c>
      <c r="C75" s="358"/>
      <c r="D75" s="330"/>
      <c r="E75" s="330"/>
    </row>
    <row r="76" spans="1:5" s="188" customFormat="1" ht="12" customHeight="1" thickBot="1">
      <c r="A76" s="14" t="s">
        <v>267</v>
      </c>
      <c r="B76" s="191" t="s">
        <v>245</v>
      </c>
      <c r="C76" s="358"/>
      <c r="D76" s="330"/>
      <c r="E76" s="330"/>
    </row>
    <row r="77" spans="1:5" s="188" customFormat="1" ht="12" customHeight="1" thickBot="1">
      <c r="A77" s="192" t="s">
        <v>246</v>
      </c>
      <c r="B77" s="114" t="s">
        <v>268</v>
      </c>
      <c r="C77" s="258">
        <f>SUM(C78:C81)</f>
        <v>0</v>
      </c>
      <c r="D77" s="330"/>
      <c r="E77" s="330"/>
    </row>
    <row r="78" spans="1:5" s="188" customFormat="1" ht="12" customHeight="1">
      <c r="A78" s="194" t="s">
        <v>247</v>
      </c>
      <c r="B78" s="189" t="s">
        <v>248</v>
      </c>
      <c r="C78" s="358"/>
      <c r="D78" s="330"/>
      <c r="E78" s="330"/>
    </row>
    <row r="79" spans="1:5" s="188" customFormat="1" ht="12" customHeight="1">
      <c r="A79" s="195" t="s">
        <v>249</v>
      </c>
      <c r="B79" s="190" t="s">
        <v>250</v>
      </c>
      <c r="C79" s="358"/>
      <c r="D79" s="330"/>
      <c r="E79" s="330"/>
    </row>
    <row r="80" spans="1:5" s="188" customFormat="1" ht="12" customHeight="1">
      <c r="A80" s="195" t="s">
        <v>251</v>
      </c>
      <c r="B80" s="190" t="s">
        <v>252</v>
      </c>
      <c r="C80" s="358"/>
      <c r="D80" s="330"/>
      <c r="E80" s="330"/>
    </row>
    <row r="81" spans="1:5" s="188" customFormat="1" ht="12" customHeight="1" thickBot="1">
      <c r="A81" s="196" t="s">
        <v>253</v>
      </c>
      <c r="B81" s="191" t="s">
        <v>254</v>
      </c>
      <c r="C81" s="358"/>
      <c r="D81" s="330"/>
      <c r="E81" s="330"/>
    </row>
    <row r="82" spans="1:5" s="188" customFormat="1" ht="13.5" customHeight="1" thickBot="1">
      <c r="A82" s="192" t="s">
        <v>255</v>
      </c>
      <c r="B82" s="114" t="s">
        <v>256</v>
      </c>
      <c r="C82" s="359"/>
      <c r="D82" s="330"/>
      <c r="E82" s="330"/>
    </row>
    <row r="83" spans="1:5" s="188" customFormat="1" ht="15.75" customHeight="1" thickBot="1">
      <c r="A83" s="192" t="s">
        <v>257</v>
      </c>
      <c r="B83" s="197" t="s">
        <v>258</v>
      </c>
      <c r="C83" s="332">
        <f>+C61+C65+C70+C73+C77+C82</f>
        <v>29077</v>
      </c>
      <c r="D83" s="330">
        <v>29077</v>
      </c>
      <c r="E83" s="340">
        <v>29077</v>
      </c>
    </row>
    <row r="84" spans="1:5" s="188" customFormat="1" ht="16.5" customHeight="1" thickBot="1">
      <c r="A84" s="198" t="s">
        <v>271</v>
      </c>
      <c r="B84" s="199" t="s">
        <v>259</v>
      </c>
      <c r="C84" s="344">
        <f>+C60+C83</f>
        <v>336090</v>
      </c>
      <c r="D84" s="340">
        <v>346405</v>
      </c>
      <c r="E84" s="340">
        <v>267084</v>
      </c>
    </row>
    <row r="85" spans="1:5" s="188" customFormat="1" ht="83.25" customHeight="1">
      <c r="A85" s="3"/>
      <c r="B85" s="4"/>
      <c r="C85" s="125"/>
      <c r="D85" s="331"/>
    </row>
    <row r="86" spans="1:5" ht="16.5" customHeight="1">
      <c r="A86" s="430" t="s">
        <v>36</v>
      </c>
      <c r="B86" s="430"/>
      <c r="C86" s="430"/>
      <c r="D86" s="204"/>
    </row>
    <row r="87" spans="1:5" s="200" customFormat="1" ht="16.5" customHeight="1" thickBot="1">
      <c r="A87" s="431" t="s">
        <v>96</v>
      </c>
      <c r="B87" s="431"/>
      <c r="C87" s="72" t="s">
        <v>139</v>
      </c>
      <c r="D87" s="339"/>
    </row>
    <row r="88" spans="1:5" ht="38.1" customHeight="1" thickBot="1">
      <c r="A88" s="21" t="s">
        <v>58</v>
      </c>
      <c r="B88" s="22" t="s">
        <v>37</v>
      </c>
      <c r="C88" s="320" t="s">
        <v>161</v>
      </c>
      <c r="D88" s="333" t="s">
        <v>410</v>
      </c>
      <c r="E88" s="333" t="s">
        <v>417</v>
      </c>
    </row>
    <row r="89" spans="1:5" s="187" customFormat="1" ht="12" customHeight="1" thickBot="1">
      <c r="A89" s="27">
        <v>1</v>
      </c>
      <c r="B89" s="28">
        <v>2</v>
      </c>
      <c r="C89" s="281">
        <v>3</v>
      </c>
      <c r="D89" s="329"/>
      <c r="E89" s="329"/>
    </row>
    <row r="90" spans="1:5" ht="12" customHeight="1" thickBot="1">
      <c r="A90" s="20" t="s">
        <v>8</v>
      </c>
      <c r="B90" s="26" t="s">
        <v>274</v>
      </c>
      <c r="C90" s="326">
        <f>SUM(C91:C95)</f>
        <v>302154</v>
      </c>
      <c r="D90" s="341">
        <v>309704</v>
      </c>
      <c r="E90" s="341">
        <v>240060</v>
      </c>
    </row>
    <row r="91" spans="1:5" ht="12" customHeight="1">
      <c r="A91" s="15" t="s">
        <v>71</v>
      </c>
      <c r="B91" s="8" t="s">
        <v>38</v>
      </c>
      <c r="C91" s="327">
        <v>102666</v>
      </c>
      <c r="D91" s="343">
        <v>106235</v>
      </c>
      <c r="E91" s="343">
        <v>91211</v>
      </c>
    </row>
    <row r="92" spans="1:5" ht="12" customHeight="1">
      <c r="A92" s="12" t="s">
        <v>72</v>
      </c>
      <c r="B92" s="6" t="s">
        <v>117</v>
      </c>
      <c r="C92" s="323">
        <v>25515</v>
      </c>
      <c r="D92" s="343">
        <v>26493</v>
      </c>
      <c r="E92" s="343">
        <v>20509</v>
      </c>
    </row>
    <row r="93" spans="1:5" ht="12" customHeight="1">
      <c r="A93" s="12" t="s">
        <v>73</v>
      </c>
      <c r="B93" s="6" t="s">
        <v>90</v>
      </c>
      <c r="C93" s="324">
        <v>103433</v>
      </c>
      <c r="D93" s="343">
        <v>106426</v>
      </c>
      <c r="E93" s="343">
        <v>81091</v>
      </c>
    </row>
    <row r="94" spans="1:5" ht="12" customHeight="1">
      <c r="A94" s="12" t="s">
        <v>74</v>
      </c>
      <c r="B94" s="9" t="s">
        <v>118</v>
      </c>
      <c r="C94" s="324">
        <v>57256</v>
      </c>
      <c r="D94" s="343">
        <v>57266</v>
      </c>
      <c r="E94" s="343">
        <v>35234</v>
      </c>
    </row>
    <row r="95" spans="1:5" ht="12" customHeight="1">
      <c r="A95" s="12" t="s">
        <v>82</v>
      </c>
      <c r="B95" s="17" t="s">
        <v>119</v>
      </c>
      <c r="C95" s="324">
        <v>13284</v>
      </c>
      <c r="D95" s="343">
        <v>13284</v>
      </c>
      <c r="E95" s="343">
        <v>12015</v>
      </c>
    </row>
    <row r="96" spans="1:5" ht="12" customHeight="1">
      <c r="A96" s="12" t="s">
        <v>75</v>
      </c>
      <c r="B96" s="6" t="s">
        <v>275</v>
      </c>
      <c r="C96" s="324"/>
      <c r="D96" s="343"/>
      <c r="E96" s="343"/>
    </row>
    <row r="97" spans="1:5" ht="12" customHeight="1">
      <c r="A97" s="12" t="s">
        <v>76</v>
      </c>
      <c r="B97" s="74" t="s">
        <v>408</v>
      </c>
      <c r="C97" s="324"/>
      <c r="D97" s="343"/>
      <c r="E97" s="343"/>
    </row>
    <row r="98" spans="1:5" ht="12" customHeight="1">
      <c r="A98" s="12" t="s">
        <v>83</v>
      </c>
      <c r="B98" s="75" t="s">
        <v>276</v>
      </c>
      <c r="C98" s="324"/>
      <c r="D98" s="328"/>
      <c r="E98" s="343"/>
    </row>
    <row r="99" spans="1:5" ht="12" customHeight="1">
      <c r="A99" s="12" t="s">
        <v>84</v>
      </c>
      <c r="B99" s="75" t="s">
        <v>277</v>
      </c>
      <c r="C99" s="324"/>
      <c r="D99" s="328"/>
      <c r="E99" s="328"/>
    </row>
    <row r="100" spans="1:5" ht="12" customHeight="1">
      <c r="A100" s="12" t="s">
        <v>85</v>
      </c>
      <c r="B100" s="74" t="s">
        <v>278</v>
      </c>
      <c r="C100" s="324">
        <v>700</v>
      </c>
      <c r="D100" s="343">
        <v>700</v>
      </c>
      <c r="E100" s="343"/>
    </row>
    <row r="101" spans="1:5" ht="12" customHeight="1">
      <c r="A101" s="12" t="s">
        <v>86</v>
      </c>
      <c r="B101" s="74" t="s">
        <v>279</v>
      </c>
      <c r="C101" s="324"/>
      <c r="D101" s="328"/>
      <c r="E101" s="328"/>
    </row>
    <row r="102" spans="1:5" ht="12" customHeight="1">
      <c r="A102" s="12" t="s">
        <v>88</v>
      </c>
      <c r="B102" s="75" t="s">
        <v>280</v>
      </c>
      <c r="C102" s="324"/>
      <c r="D102" s="328"/>
      <c r="E102" s="328"/>
    </row>
    <row r="103" spans="1:5" ht="12" customHeight="1">
      <c r="A103" s="11" t="s">
        <v>120</v>
      </c>
      <c r="B103" s="76" t="s">
        <v>281</v>
      </c>
      <c r="C103" s="324"/>
      <c r="D103" s="328"/>
      <c r="E103" s="328"/>
    </row>
    <row r="104" spans="1:5" ht="12" customHeight="1">
      <c r="A104" s="12" t="s">
        <v>272</v>
      </c>
      <c r="B104" s="76" t="s">
        <v>282</v>
      </c>
      <c r="C104" s="324"/>
      <c r="D104" s="328"/>
      <c r="E104" s="328"/>
    </row>
    <row r="105" spans="1:5" ht="12" customHeight="1" thickBot="1">
      <c r="A105" s="16" t="s">
        <v>273</v>
      </c>
      <c r="B105" s="77" t="s">
        <v>283</v>
      </c>
      <c r="C105" s="334">
        <v>12584</v>
      </c>
      <c r="D105" s="329">
        <v>12584</v>
      </c>
      <c r="E105" s="329"/>
    </row>
    <row r="106" spans="1:5" ht="12" customHeight="1" thickBot="1">
      <c r="A106" s="18" t="s">
        <v>9</v>
      </c>
      <c r="B106" s="25" t="s">
        <v>284</v>
      </c>
      <c r="C106" s="321">
        <f>+C107+C109+C111</f>
        <v>24636</v>
      </c>
      <c r="D106" s="341">
        <v>27401</v>
      </c>
      <c r="E106" s="341">
        <v>10223</v>
      </c>
    </row>
    <row r="107" spans="1:5" ht="12" customHeight="1">
      <c r="A107" s="13" t="s">
        <v>77</v>
      </c>
      <c r="B107" s="6" t="s">
        <v>138</v>
      </c>
      <c r="C107" s="322">
        <v>13606</v>
      </c>
      <c r="D107" s="329">
        <v>15421</v>
      </c>
      <c r="E107" s="329">
        <v>9172</v>
      </c>
    </row>
    <row r="108" spans="1:5" ht="12" customHeight="1">
      <c r="A108" s="13" t="s">
        <v>78</v>
      </c>
      <c r="B108" s="10" t="s">
        <v>288</v>
      </c>
      <c r="C108" s="322"/>
      <c r="D108" s="329"/>
      <c r="E108" s="329"/>
    </row>
    <row r="109" spans="1:5" ht="12" customHeight="1">
      <c r="A109" s="13" t="s">
        <v>79</v>
      </c>
      <c r="B109" s="10" t="s">
        <v>121</v>
      </c>
      <c r="C109" s="323">
        <v>11030</v>
      </c>
      <c r="D109" s="329">
        <v>11980</v>
      </c>
      <c r="E109" s="329">
        <v>1051</v>
      </c>
    </row>
    <row r="110" spans="1:5" ht="12" customHeight="1">
      <c r="A110" s="13" t="s">
        <v>80</v>
      </c>
      <c r="B110" s="10" t="s">
        <v>289</v>
      </c>
      <c r="C110" s="335"/>
      <c r="D110" s="328"/>
      <c r="E110" s="328"/>
    </row>
    <row r="111" spans="1:5" ht="12" customHeight="1">
      <c r="A111" s="13" t="s">
        <v>81</v>
      </c>
      <c r="B111" s="116" t="s">
        <v>141</v>
      </c>
      <c r="C111" s="335"/>
      <c r="D111" s="328"/>
      <c r="E111" s="328"/>
    </row>
    <row r="112" spans="1:5" ht="12" customHeight="1">
      <c r="A112" s="13" t="s">
        <v>87</v>
      </c>
      <c r="B112" s="115" t="s">
        <v>394</v>
      </c>
      <c r="C112" s="335"/>
      <c r="D112" s="328"/>
      <c r="E112" s="328"/>
    </row>
    <row r="113" spans="1:5" ht="12" customHeight="1">
      <c r="A113" s="13" t="s">
        <v>89</v>
      </c>
      <c r="B113" s="185" t="s">
        <v>294</v>
      </c>
      <c r="C113" s="335"/>
      <c r="D113" s="328"/>
      <c r="E113" s="328"/>
    </row>
    <row r="114" spans="1:5" ht="22.5">
      <c r="A114" s="13" t="s">
        <v>122</v>
      </c>
      <c r="B114" s="75" t="s">
        <v>277</v>
      </c>
      <c r="C114" s="335"/>
      <c r="D114" s="328"/>
      <c r="E114" s="328"/>
    </row>
    <row r="115" spans="1:5" ht="12" customHeight="1">
      <c r="A115" s="13" t="s">
        <v>123</v>
      </c>
      <c r="B115" s="75" t="s">
        <v>293</v>
      </c>
      <c r="C115" s="335"/>
      <c r="D115" s="328"/>
      <c r="E115" s="328"/>
    </row>
    <row r="116" spans="1:5" ht="12" customHeight="1">
      <c r="A116" s="13" t="s">
        <v>124</v>
      </c>
      <c r="B116" s="75" t="s">
        <v>292</v>
      </c>
      <c r="C116" s="335"/>
      <c r="D116" s="328"/>
      <c r="E116" s="328"/>
    </row>
    <row r="117" spans="1:5" ht="12" customHeight="1">
      <c r="A117" s="13" t="s">
        <v>285</v>
      </c>
      <c r="B117" s="75" t="s">
        <v>280</v>
      </c>
      <c r="C117" s="335"/>
      <c r="D117" s="328"/>
      <c r="E117" s="328"/>
    </row>
    <row r="118" spans="1:5" ht="12" customHeight="1">
      <c r="A118" s="13" t="s">
        <v>286</v>
      </c>
      <c r="B118" s="75" t="s">
        <v>291</v>
      </c>
      <c r="C118" s="335"/>
      <c r="D118" s="328"/>
      <c r="E118" s="328"/>
    </row>
    <row r="119" spans="1:5" ht="23.25" thickBot="1">
      <c r="A119" s="11" t="s">
        <v>287</v>
      </c>
      <c r="B119" s="75" t="s">
        <v>290</v>
      </c>
      <c r="C119" s="336"/>
      <c r="D119" s="328"/>
      <c r="E119" s="328"/>
    </row>
    <row r="120" spans="1:5" ht="12" customHeight="1" thickBot="1">
      <c r="A120" s="18" t="s">
        <v>10</v>
      </c>
      <c r="B120" s="62" t="s">
        <v>295</v>
      </c>
      <c r="C120" s="321">
        <f>+C121+C122</f>
        <v>9300</v>
      </c>
      <c r="D120" s="343">
        <v>9300</v>
      </c>
      <c r="E120" s="341"/>
    </row>
    <row r="121" spans="1:5" ht="12" customHeight="1">
      <c r="A121" s="13" t="s">
        <v>60</v>
      </c>
      <c r="B121" s="7" t="s">
        <v>46</v>
      </c>
      <c r="C121" s="322">
        <v>7300</v>
      </c>
      <c r="D121" s="343">
        <v>7300</v>
      </c>
      <c r="E121" s="343"/>
    </row>
    <row r="122" spans="1:5" ht="12" customHeight="1" thickBot="1">
      <c r="A122" s="14" t="s">
        <v>61</v>
      </c>
      <c r="B122" s="10" t="s">
        <v>47</v>
      </c>
      <c r="C122" s="324">
        <v>2000</v>
      </c>
      <c r="D122" s="343">
        <v>2000</v>
      </c>
      <c r="E122" s="343"/>
    </row>
    <row r="123" spans="1:5" ht="12" customHeight="1" thickBot="1">
      <c r="A123" s="18" t="s">
        <v>11</v>
      </c>
      <c r="B123" s="62" t="s">
        <v>296</v>
      </c>
      <c r="C123" s="321">
        <f>+C90+C106+C120</f>
        <v>336090</v>
      </c>
      <c r="D123" s="341">
        <v>346405</v>
      </c>
      <c r="E123" s="341">
        <v>250283</v>
      </c>
    </row>
    <row r="124" spans="1:5" ht="12" customHeight="1" thickBot="1">
      <c r="A124" s="18" t="s">
        <v>12</v>
      </c>
      <c r="B124" s="62" t="s">
        <v>297</v>
      </c>
      <c r="C124" s="321">
        <f>+C125+C126+C127</f>
        <v>0</v>
      </c>
      <c r="D124" s="328"/>
      <c r="E124" s="328"/>
    </row>
    <row r="125" spans="1:5" ht="12" customHeight="1">
      <c r="A125" s="13" t="s">
        <v>64</v>
      </c>
      <c r="B125" s="7" t="s">
        <v>298</v>
      </c>
      <c r="C125" s="335"/>
      <c r="D125" s="328"/>
      <c r="E125" s="328"/>
    </row>
    <row r="126" spans="1:5" ht="12" customHeight="1">
      <c r="A126" s="13" t="s">
        <v>65</v>
      </c>
      <c r="B126" s="7" t="s">
        <v>299</v>
      </c>
      <c r="C126" s="335"/>
      <c r="D126" s="328"/>
      <c r="E126" s="328"/>
    </row>
    <row r="127" spans="1:5" ht="12" customHeight="1" thickBot="1">
      <c r="A127" s="11" t="s">
        <v>66</v>
      </c>
      <c r="B127" s="5" t="s">
        <v>300</v>
      </c>
      <c r="C127" s="335"/>
      <c r="D127" s="328"/>
      <c r="E127" s="328"/>
    </row>
    <row r="128" spans="1:5" ht="12" customHeight="1" thickBot="1">
      <c r="A128" s="18" t="s">
        <v>13</v>
      </c>
      <c r="B128" s="62" t="s">
        <v>359</v>
      </c>
      <c r="C128" s="321">
        <f>+C129+C130+C131+C132</f>
        <v>0</v>
      </c>
      <c r="D128" s="328"/>
      <c r="E128" s="328"/>
    </row>
    <row r="129" spans="1:9" ht="12" customHeight="1">
      <c r="A129" s="13" t="s">
        <v>67</v>
      </c>
      <c r="B129" s="7" t="s">
        <v>301</v>
      </c>
      <c r="C129" s="335"/>
      <c r="D129" s="328"/>
      <c r="E129" s="328"/>
    </row>
    <row r="130" spans="1:9" ht="12" customHeight="1">
      <c r="A130" s="13" t="s">
        <v>68</v>
      </c>
      <c r="B130" s="7" t="s">
        <v>302</v>
      </c>
      <c r="C130" s="335"/>
      <c r="D130" s="328"/>
      <c r="E130" s="328"/>
    </row>
    <row r="131" spans="1:9" ht="12" customHeight="1">
      <c r="A131" s="13" t="s">
        <v>206</v>
      </c>
      <c r="B131" s="7" t="s">
        <v>303</v>
      </c>
      <c r="C131" s="335"/>
      <c r="D131" s="328"/>
      <c r="E131" s="328"/>
    </row>
    <row r="132" spans="1:9" ht="12" customHeight="1" thickBot="1">
      <c r="A132" s="11" t="s">
        <v>207</v>
      </c>
      <c r="B132" s="5" t="s">
        <v>304</v>
      </c>
      <c r="C132" s="335"/>
      <c r="D132" s="328"/>
      <c r="E132" s="328"/>
    </row>
    <row r="133" spans="1:9" ht="12" customHeight="1" thickBot="1">
      <c r="A133" s="18" t="s">
        <v>14</v>
      </c>
      <c r="B133" s="62" t="s">
        <v>305</v>
      </c>
      <c r="C133" s="325">
        <f>+C134+C135+C136+C137</f>
        <v>0</v>
      </c>
      <c r="D133" s="328"/>
      <c r="E133" s="328"/>
    </row>
    <row r="134" spans="1:9" ht="12" customHeight="1">
      <c r="A134" s="13" t="s">
        <v>69</v>
      </c>
      <c r="B134" s="7" t="s">
        <v>306</v>
      </c>
      <c r="C134" s="335"/>
      <c r="D134" s="328"/>
      <c r="E134" s="328"/>
    </row>
    <row r="135" spans="1:9" ht="12" customHeight="1">
      <c r="A135" s="13" t="s">
        <v>70</v>
      </c>
      <c r="B135" s="7" t="s">
        <v>316</v>
      </c>
      <c r="C135" s="335"/>
      <c r="D135" s="328"/>
      <c r="E135" s="328"/>
    </row>
    <row r="136" spans="1:9" ht="12" customHeight="1">
      <c r="A136" s="13" t="s">
        <v>218</v>
      </c>
      <c r="B136" s="7" t="s">
        <v>307</v>
      </c>
      <c r="C136" s="335"/>
      <c r="D136" s="328"/>
      <c r="E136" s="328"/>
    </row>
    <row r="137" spans="1:9" ht="12" customHeight="1" thickBot="1">
      <c r="A137" s="11" t="s">
        <v>219</v>
      </c>
      <c r="B137" s="5" t="s">
        <v>308</v>
      </c>
      <c r="C137" s="335"/>
      <c r="D137" s="328"/>
      <c r="E137" s="328"/>
    </row>
    <row r="138" spans="1:9" ht="12" customHeight="1" thickBot="1">
      <c r="A138" s="18" t="s">
        <v>15</v>
      </c>
      <c r="B138" s="62" t="s">
        <v>309</v>
      </c>
      <c r="C138" s="337">
        <f>+C139+C140+C141+C142</f>
        <v>0</v>
      </c>
      <c r="D138" s="328"/>
      <c r="E138" s="328"/>
    </row>
    <row r="139" spans="1:9" ht="12" customHeight="1">
      <c r="A139" s="13" t="s">
        <v>115</v>
      </c>
      <c r="B139" s="7" t="s">
        <v>310</v>
      </c>
      <c r="C139" s="335"/>
      <c r="D139" s="328"/>
      <c r="E139" s="328"/>
    </row>
    <row r="140" spans="1:9" ht="12" customHeight="1">
      <c r="A140" s="13" t="s">
        <v>116</v>
      </c>
      <c r="B140" s="7" t="s">
        <v>311</v>
      </c>
      <c r="C140" s="335"/>
      <c r="D140" s="328"/>
      <c r="E140" s="328"/>
    </row>
    <row r="141" spans="1:9" ht="12" customHeight="1">
      <c r="A141" s="13" t="s">
        <v>140</v>
      </c>
      <c r="B141" s="7" t="s">
        <v>312</v>
      </c>
      <c r="C141" s="335"/>
      <c r="D141" s="328"/>
      <c r="E141" s="328"/>
    </row>
    <row r="142" spans="1:9" ht="12" customHeight="1" thickBot="1">
      <c r="A142" s="13" t="s">
        <v>221</v>
      </c>
      <c r="B142" s="7" t="s">
        <v>313</v>
      </c>
      <c r="C142" s="335"/>
      <c r="D142" s="328"/>
      <c r="E142" s="328"/>
    </row>
    <row r="143" spans="1:9" ht="15" customHeight="1" thickBot="1">
      <c r="A143" s="18" t="s">
        <v>16</v>
      </c>
      <c r="B143" s="62" t="s">
        <v>314</v>
      </c>
      <c r="C143" s="338">
        <f>+C124+C128+C133+C138</f>
        <v>0</v>
      </c>
      <c r="D143" s="328"/>
      <c r="E143" s="328"/>
      <c r="F143" s="202"/>
      <c r="G143" s="203"/>
      <c r="H143" s="203"/>
      <c r="I143" s="203"/>
    </row>
    <row r="144" spans="1:9" s="188" customFormat="1" ht="12.95" customHeight="1" thickBot="1">
      <c r="A144" s="117" t="s">
        <v>17</v>
      </c>
      <c r="B144" s="168" t="s">
        <v>315</v>
      </c>
      <c r="C144" s="338">
        <f>+C123+C143</f>
        <v>336090</v>
      </c>
      <c r="D144" s="340">
        <v>346405</v>
      </c>
      <c r="E144" s="340">
        <v>250283</v>
      </c>
    </row>
    <row r="145" spans="1:5" ht="7.5" customHeight="1"/>
    <row r="146" spans="1:5">
      <c r="A146" s="432" t="s">
        <v>317</v>
      </c>
      <c r="B146" s="432"/>
      <c r="C146" s="432"/>
    </row>
    <row r="147" spans="1:5" ht="15" customHeight="1" thickBot="1">
      <c r="A147" s="429" t="s">
        <v>97</v>
      </c>
      <c r="B147" s="429"/>
      <c r="C147" s="126" t="s">
        <v>139</v>
      </c>
    </row>
    <row r="148" spans="1:5" ht="13.5" customHeight="1" thickBot="1">
      <c r="A148" s="18">
        <v>1</v>
      </c>
      <c r="B148" s="25" t="s">
        <v>318</v>
      </c>
      <c r="C148" s="119">
        <f>+C60-C123</f>
        <v>-29077</v>
      </c>
      <c r="D148" s="412">
        <v>29077</v>
      </c>
      <c r="E148" s="412"/>
    </row>
    <row r="149" spans="1:5" ht="27.75" customHeight="1" thickBot="1">
      <c r="A149" s="18" t="s">
        <v>9</v>
      </c>
      <c r="B149" s="25" t="s">
        <v>319</v>
      </c>
      <c r="C149" s="119">
        <f>+C83-C143</f>
        <v>29077</v>
      </c>
      <c r="D149" s="412">
        <v>29077</v>
      </c>
      <c r="E149" s="412"/>
    </row>
  </sheetData>
  <mergeCells count="6">
    <mergeCell ref="A147:B147"/>
    <mergeCell ref="A86:C86"/>
    <mergeCell ref="A1:C1"/>
    <mergeCell ref="A2:B2"/>
    <mergeCell ref="A87:B87"/>
    <mergeCell ref="A146:C146"/>
  </mergeCells>
  <phoneticPr fontId="0" type="noConversion"/>
  <printOptions horizontalCentered="1"/>
  <pageMargins left="0.78740157480314965" right="0.78740157480314965" top="1.4566929133858268" bottom="0.86614173228346458" header="0.78740157480314965" footer="0.59055118110236227"/>
  <pageSetup paperSize="9" scale="71" fitToHeight="2" orientation="portrait" r:id="rId1"/>
  <headerFooter alignWithMargins="0">
    <oddHeader>&amp;C&amp;"Times New Roman CE,Félkövér"&amp;12
Berzence Nagyközségi Önkormányzat
2014. ÉVI KÖLTSÉGVETÉSÉNEK ÖSSZEVONT MÉRLEGE&amp;10
&amp;R&amp;"Times New Roman CE,Félkövér dőlt"&amp;11 1.1. melléklet az 1/2014. (II.11.) önkormányzati rendelethez</oddHeader>
  </headerFooter>
  <rowBreaks count="1" manualBreakCount="1">
    <brk id="85" max="2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M31"/>
  <sheetViews>
    <sheetView topLeftCell="C1" zoomScale="115" zoomScaleNormal="115" zoomScaleSheetLayoutView="100" workbookViewId="0">
      <selection activeCell="H1" sqref="H1"/>
    </sheetView>
  </sheetViews>
  <sheetFormatPr defaultRowHeight="12.75"/>
  <cols>
    <col min="1" max="1" width="5.33203125" style="38" customWidth="1"/>
    <col min="2" max="2" width="31.33203125" style="80" customWidth="1"/>
    <col min="3" max="3" width="10.83203125" style="80" customWidth="1"/>
    <col min="4" max="4" width="11.1640625" style="80" customWidth="1"/>
    <col min="5" max="5" width="13" style="38" customWidth="1"/>
    <col min="6" max="6" width="33.6640625" style="38" customWidth="1"/>
    <col min="7" max="7" width="12.33203125" style="38" customWidth="1"/>
    <col min="8" max="8" width="12" style="38" customWidth="1"/>
    <col min="9" max="9" width="11.1640625" style="38" customWidth="1"/>
    <col min="10" max="10" width="4.83203125" style="38" customWidth="1"/>
    <col min="11" max="16384" width="9.33203125" style="38"/>
  </cols>
  <sheetData>
    <row r="1" spans="1:13" ht="39.75" customHeight="1">
      <c r="B1" s="132" t="s">
        <v>101</v>
      </c>
      <c r="C1" s="132"/>
      <c r="D1" s="132"/>
      <c r="E1" s="133"/>
      <c r="F1" s="133"/>
      <c r="G1" s="133"/>
      <c r="H1" s="133"/>
      <c r="I1" s="133"/>
      <c r="J1" s="435" t="s">
        <v>429</v>
      </c>
    </row>
    <row r="2" spans="1:13" ht="7.5" customHeight="1" thickBot="1">
      <c r="I2" s="134" t="s">
        <v>50</v>
      </c>
      <c r="J2" s="435"/>
    </row>
    <row r="3" spans="1:13" ht="18" customHeight="1" thickBot="1">
      <c r="A3" s="433" t="s">
        <v>58</v>
      </c>
      <c r="B3" s="135" t="s">
        <v>43</v>
      </c>
      <c r="C3" s="288"/>
      <c r="D3" s="293"/>
      <c r="E3" s="135"/>
      <c r="F3" s="135" t="s">
        <v>44</v>
      </c>
      <c r="G3" s="312"/>
      <c r="H3" s="312"/>
      <c r="I3" s="313"/>
      <c r="J3" s="435"/>
    </row>
    <row r="4" spans="1:13" s="138" customFormat="1" ht="35.25" customHeight="1" thickBot="1">
      <c r="A4" s="434"/>
      <c r="B4" s="81" t="s">
        <v>51</v>
      </c>
      <c r="C4" s="289" t="s">
        <v>161</v>
      </c>
      <c r="D4" s="393" t="s">
        <v>415</v>
      </c>
      <c r="E4" s="400" t="s">
        <v>414</v>
      </c>
      <c r="F4" s="81" t="s">
        <v>51</v>
      </c>
      <c r="G4" s="314" t="s">
        <v>161</v>
      </c>
      <c r="H4" s="363" t="s">
        <v>416</v>
      </c>
      <c r="I4" s="401" t="s">
        <v>417</v>
      </c>
      <c r="J4" s="435"/>
      <c r="M4" s="392"/>
    </row>
    <row r="5" spans="1:13" s="141" customFormat="1" ht="12" customHeight="1" thickBot="1">
      <c r="A5" s="139">
        <v>1</v>
      </c>
      <c r="B5" s="140">
        <v>2</v>
      </c>
      <c r="C5" s="290"/>
      <c r="D5" s="394"/>
      <c r="E5" s="140" t="s">
        <v>10</v>
      </c>
      <c r="F5" s="140" t="s">
        <v>11</v>
      </c>
      <c r="G5" s="315"/>
      <c r="H5" s="315"/>
      <c r="I5" s="402" t="s">
        <v>12</v>
      </c>
      <c r="J5" s="435"/>
    </row>
    <row r="6" spans="1:13" ht="12.95" customHeight="1">
      <c r="A6" s="142" t="s">
        <v>8</v>
      </c>
      <c r="B6" s="143" t="s">
        <v>320</v>
      </c>
      <c r="C6" s="291">
        <v>181789</v>
      </c>
      <c r="D6" s="395">
        <v>185999</v>
      </c>
      <c r="E6" s="403">
        <v>125937</v>
      </c>
      <c r="F6" s="143" t="s">
        <v>52</v>
      </c>
      <c r="G6" s="316">
        <v>102666</v>
      </c>
      <c r="H6" s="316">
        <v>106235</v>
      </c>
      <c r="I6" s="128">
        <v>91211</v>
      </c>
      <c r="J6" s="435"/>
    </row>
    <row r="7" spans="1:13" ht="12.95" customHeight="1" thickBot="1">
      <c r="A7" s="144" t="s">
        <v>9</v>
      </c>
      <c r="B7" s="418" t="s">
        <v>321</v>
      </c>
      <c r="C7" s="419">
        <v>39561</v>
      </c>
      <c r="D7" s="420">
        <v>40616</v>
      </c>
      <c r="E7" s="404">
        <v>43152</v>
      </c>
      <c r="F7" s="145" t="s">
        <v>413</v>
      </c>
      <c r="G7" s="316">
        <v>25515</v>
      </c>
      <c r="H7" s="316">
        <v>26493</v>
      </c>
      <c r="I7" s="128">
        <v>20509</v>
      </c>
      <c r="J7" s="435"/>
    </row>
    <row r="8" spans="1:13" ht="12.95" customHeight="1" thickBot="1">
      <c r="A8" s="144" t="s">
        <v>10</v>
      </c>
      <c r="B8" s="295" t="s">
        <v>361</v>
      </c>
      <c r="C8" s="295">
        <v>10151</v>
      </c>
      <c r="D8" s="295">
        <v>10151</v>
      </c>
      <c r="E8" s="296">
        <v>11290</v>
      </c>
      <c r="F8" s="145" t="s">
        <v>144</v>
      </c>
      <c r="G8" s="316">
        <v>103433</v>
      </c>
      <c r="H8" s="316">
        <v>106426</v>
      </c>
      <c r="I8" s="128">
        <v>81091</v>
      </c>
      <c r="J8" s="435"/>
    </row>
    <row r="9" spans="1:13" ht="12.95" customHeight="1" thickBot="1">
      <c r="A9" s="144" t="s">
        <v>11</v>
      </c>
      <c r="B9" s="295" t="s">
        <v>108</v>
      </c>
      <c r="C9" s="295">
        <v>40650</v>
      </c>
      <c r="D9" s="295">
        <v>44450</v>
      </c>
      <c r="E9" s="296">
        <v>43999</v>
      </c>
      <c r="F9" s="145" t="s">
        <v>118</v>
      </c>
      <c r="G9" s="316">
        <v>57256</v>
      </c>
      <c r="H9" s="316">
        <v>57266</v>
      </c>
      <c r="I9" s="128">
        <v>35234</v>
      </c>
      <c r="J9" s="435"/>
    </row>
    <row r="10" spans="1:13" ht="12.95" customHeight="1" thickBot="1">
      <c r="A10" s="144" t="s">
        <v>12</v>
      </c>
      <c r="B10" s="295" t="s">
        <v>322</v>
      </c>
      <c r="C10" s="295"/>
      <c r="D10" s="295">
        <v>300</v>
      </c>
      <c r="E10" s="296">
        <v>412</v>
      </c>
      <c r="F10" s="145" t="s">
        <v>119</v>
      </c>
      <c r="G10" s="316">
        <v>13284</v>
      </c>
      <c r="H10" s="316">
        <v>13284</v>
      </c>
      <c r="I10" s="128">
        <v>12015</v>
      </c>
      <c r="J10" s="435"/>
    </row>
    <row r="11" spans="1:13" ht="12.95" customHeight="1" thickBot="1">
      <c r="A11" s="144" t="s">
        <v>13</v>
      </c>
      <c r="B11" s="295" t="s">
        <v>323</v>
      </c>
      <c r="C11" s="295"/>
      <c r="D11" s="295"/>
      <c r="E11" s="296"/>
      <c r="F11" s="145" t="s">
        <v>39</v>
      </c>
      <c r="G11" s="316">
        <v>9300</v>
      </c>
      <c r="H11" s="316">
        <v>9300</v>
      </c>
      <c r="I11" s="128"/>
      <c r="J11" s="435"/>
    </row>
    <row r="12" spans="1:13" ht="12.95" customHeight="1" thickBot="1">
      <c r="A12" s="144" t="s">
        <v>14</v>
      </c>
      <c r="B12" s="295" t="s">
        <v>204</v>
      </c>
      <c r="C12" s="295">
        <v>33832</v>
      </c>
      <c r="D12" s="295">
        <v>34682</v>
      </c>
      <c r="E12" s="296">
        <v>22126</v>
      </c>
      <c r="F12" s="32"/>
      <c r="G12" s="317"/>
      <c r="H12" s="317"/>
      <c r="I12" s="128"/>
      <c r="J12" s="435"/>
    </row>
    <row r="13" spans="1:13" ht="12.95" customHeight="1" thickBot="1">
      <c r="A13" s="144" t="s">
        <v>15</v>
      </c>
      <c r="B13" s="297"/>
      <c r="C13" s="297"/>
      <c r="D13" s="297"/>
      <c r="E13" s="296"/>
      <c r="F13" s="32"/>
      <c r="G13" s="317"/>
      <c r="H13" s="317"/>
      <c r="I13" s="128"/>
      <c r="J13" s="435"/>
    </row>
    <row r="14" spans="1:13" ht="12.95" customHeight="1" thickBot="1">
      <c r="A14" s="144" t="s">
        <v>16</v>
      </c>
      <c r="B14" s="302"/>
      <c r="C14" s="302"/>
      <c r="D14" s="302"/>
      <c r="E14" s="296"/>
      <c r="F14" s="32"/>
      <c r="G14" s="317"/>
      <c r="H14" s="317"/>
      <c r="I14" s="128"/>
      <c r="J14" s="435"/>
    </row>
    <row r="15" spans="1:13" ht="12.95" customHeight="1" thickBot="1">
      <c r="A15" s="144" t="s">
        <v>17</v>
      </c>
      <c r="B15" s="297"/>
      <c r="C15" s="297"/>
      <c r="D15" s="297"/>
      <c r="E15" s="296"/>
      <c r="F15" s="32"/>
      <c r="G15" s="317"/>
      <c r="H15" s="317"/>
      <c r="I15" s="128"/>
      <c r="J15" s="435"/>
    </row>
    <row r="16" spans="1:13" ht="12.95" customHeight="1">
      <c r="A16" s="144" t="s">
        <v>18</v>
      </c>
      <c r="B16" s="421"/>
      <c r="C16" s="422"/>
      <c r="D16" s="423"/>
      <c r="E16" s="403"/>
      <c r="F16" s="32"/>
      <c r="G16" s="317"/>
      <c r="H16" s="317"/>
      <c r="I16" s="128"/>
      <c r="J16" s="435"/>
    </row>
    <row r="17" spans="1:13" ht="12.95" customHeight="1" thickBot="1">
      <c r="A17" s="144" t="s">
        <v>19</v>
      </c>
      <c r="B17" s="39"/>
      <c r="C17" s="308"/>
      <c r="D17" s="396"/>
      <c r="E17" s="404"/>
      <c r="F17" s="32"/>
      <c r="G17" s="317"/>
      <c r="H17" s="317"/>
      <c r="I17" s="128"/>
      <c r="J17" s="435"/>
    </row>
    <row r="18" spans="1:13" ht="15.95" customHeight="1" thickBot="1">
      <c r="A18" s="146" t="s">
        <v>20</v>
      </c>
      <c r="B18" s="63" t="s">
        <v>362</v>
      </c>
      <c r="C18" s="292">
        <v>295832</v>
      </c>
      <c r="D18" s="397">
        <v>306047</v>
      </c>
      <c r="E18" s="405">
        <v>235626</v>
      </c>
      <c r="F18" s="63" t="s">
        <v>428</v>
      </c>
      <c r="G18" s="318">
        <v>311454</v>
      </c>
      <c r="H18" s="318">
        <f>SUM(H6:H17)</f>
        <v>319004</v>
      </c>
      <c r="I18" s="406">
        <v>240060</v>
      </c>
      <c r="J18" s="435"/>
      <c r="M18" s="428"/>
    </row>
    <row r="19" spans="1:13" ht="12.95" customHeight="1">
      <c r="A19" s="147" t="s">
        <v>21</v>
      </c>
      <c r="B19" s="148" t="s">
        <v>326</v>
      </c>
      <c r="C19" s="309">
        <v>29077</v>
      </c>
      <c r="D19" s="398">
        <v>29077</v>
      </c>
      <c r="E19" s="407">
        <v>29077</v>
      </c>
      <c r="F19" s="149" t="s">
        <v>125</v>
      </c>
      <c r="G19" s="319"/>
      <c r="H19" s="319"/>
      <c r="I19" s="52"/>
      <c r="J19" s="435"/>
    </row>
    <row r="20" spans="1:13" ht="12.95" customHeight="1">
      <c r="A20" s="150" t="s">
        <v>22</v>
      </c>
      <c r="B20" s="149" t="s">
        <v>136</v>
      </c>
      <c r="C20" s="310">
        <v>29077</v>
      </c>
      <c r="D20" s="399">
        <v>29077</v>
      </c>
      <c r="E20" s="408">
        <v>29077</v>
      </c>
      <c r="F20" s="149" t="s">
        <v>330</v>
      </c>
      <c r="G20" s="319"/>
      <c r="H20" s="319"/>
      <c r="I20" s="52"/>
      <c r="J20" s="435"/>
    </row>
    <row r="21" spans="1:13" ht="12.95" customHeight="1">
      <c r="A21" s="150" t="s">
        <v>23</v>
      </c>
      <c r="B21" s="149" t="s">
        <v>137</v>
      </c>
      <c r="C21" s="310"/>
      <c r="D21" s="399"/>
      <c r="E21" s="408"/>
      <c r="F21" s="149" t="s">
        <v>99</v>
      </c>
      <c r="G21" s="319"/>
      <c r="H21" s="319"/>
      <c r="I21" s="52"/>
      <c r="J21" s="435"/>
    </row>
    <row r="22" spans="1:13" ht="12.95" customHeight="1">
      <c r="A22" s="150" t="s">
        <v>24</v>
      </c>
      <c r="B22" s="149" t="s">
        <v>142</v>
      </c>
      <c r="C22" s="310"/>
      <c r="D22" s="399"/>
      <c r="E22" s="408"/>
      <c r="F22" s="149" t="s">
        <v>100</v>
      </c>
      <c r="G22" s="319"/>
      <c r="H22" s="319"/>
      <c r="I22" s="52"/>
      <c r="J22" s="435"/>
    </row>
    <row r="23" spans="1:13" ht="12.95" customHeight="1">
      <c r="A23" s="150" t="s">
        <v>25</v>
      </c>
      <c r="B23" s="149" t="s">
        <v>143</v>
      </c>
      <c r="C23" s="310"/>
      <c r="D23" s="399"/>
      <c r="E23" s="408"/>
      <c r="F23" s="148" t="s">
        <v>145</v>
      </c>
      <c r="G23" s="319"/>
      <c r="H23" s="319"/>
      <c r="I23" s="52"/>
      <c r="J23" s="435"/>
    </row>
    <row r="24" spans="1:13" ht="12.95" customHeight="1">
      <c r="A24" s="150" t="s">
        <v>26</v>
      </c>
      <c r="B24" s="149" t="s">
        <v>327</v>
      </c>
      <c r="C24" s="310"/>
      <c r="D24" s="399"/>
      <c r="E24" s="409"/>
      <c r="F24" s="149" t="s">
        <v>126</v>
      </c>
      <c r="G24" s="319"/>
      <c r="H24" s="319"/>
      <c r="I24" s="52"/>
      <c r="J24" s="435"/>
    </row>
    <row r="25" spans="1:13" ht="12.95" customHeight="1">
      <c r="A25" s="147" t="s">
        <v>27</v>
      </c>
      <c r="B25" s="148" t="s">
        <v>324</v>
      </c>
      <c r="C25" s="309"/>
      <c r="D25" s="398"/>
      <c r="E25" s="410"/>
      <c r="F25" s="143" t="s">
        <v>127</v>
      </c>
      <c r="G25" s="316"/>
      <c r="H25" s="316"/>
      <c r="I25" s="52"/>
      <c r="J25" s="435"/>
    </row>
    <row r="26" spans="1:13" ht="12.95" customHeight="1" thickBot="1">
      <c r="A26" s="150" t="s">
        <v>28</v>
      </c>
      <c r="B26" s="149" t="s">
        <v>325</v>
      </c>
      <c r="C26" s="310"/>
      <c r="D26" s="399"/>
      <c r="E26" s="408"/>
      <c r="F26" s="32"/>
      <c r="G26" s="317"/>
      <c r="H26" s="317"/>
      <c r="I26" s="52"/>
      <c r="J26" s="435"/>
    </row>
    <row r="27" spans="1:13" ht="15.95" customHeight="1" thickBot="1">
      <c r="A27" s="146" t="s">
        <v>29</v>
      </c>
      <c r="B27" s="298" t="s">
        <v>328</v>
      </c>
      <c r="C27" s="298">
        <v>29077</v>
      </c>
      <c r="D27" s="298"/>
      <c r="E27" s="424"/>
      <c r="F27" s="425" t="s">
        <v>331</v>
      </c>
      <c r="G27" s="426"/>
      <c r="H27" s="426"/>
      <c r="I27" s="427"/>
      <c r="J27" s="435"/>
    </row>
    <row r="28" spans="1:13" ht="26.25" thickBot="1">
      <c r="A28" s="146" t="s">
        <v>30</v>
      </c>
      <c r="B28" s="146" t="s">
        <v>329</v>
      </c>
      <c r="C28" s="411">
        <v>324909</v>
      </c>
      <c r="D28" s="411">
        <v>335124</v>
      </c>
      <c r="E28" s="411">
        <v>264703</v>
      </c>
      <c r="F28" s="146" t="s">
        <v>332</v>
      </c>
      <c r="G28" s="146">
        <v>311454</v>
      </c>
      <c r="H28" s="146">
        <v>319004</v>
      </c>
      <c r="I28" s="303">
        <v>240060</v>
      </c>
      <c r="J28" s="435"/>
    </row>
    <row r="29" spans="1:13" ht="26.25" thickBot="1">
      <c r="A29" s="146" t="s">
        <v>31</v>
      </c>
      <c r="B29" s="146" t="s">
        <v>103</v>
      </c>
      <c r="C29" s="146"/>
      <c r="D29" s="146"/>
      <c r="E29" s="303"/>
      <c r="F29" s="146" t="s">
        <v>104</v>
      </c>
      <c r="G29" s="146"/>
      <c r="H29" s="146"/>
      <c r="I29" s="303"/>
      <c r="J29" s="435"/>
    </row>
    <row r="30" spans="1:13" ht="20.25" customHeight="1" thickBot="1">
      <c r="A30" s="146" t="s">
        <v>32</v>
      </c>
      <c r="B30" s="146" t="s">
        <v>146</v>
      </c>
      <c r="C30" s="146"/>
      <c r="D30" s="146"/>
      <c r="E30" s="303" t="str">
        <f>IF(E18+E19-I28&lt;0,I28-(E18+E19),"-")</f>
        <v>-</v>
      </c>
      <c r="F30" s="146" t="s">
        <v>147</v>
      </c>
      <c r="G30" s="146"/>
      <c r="H30" s="146"/>
      <c r="I30" s="303">
        <f>IF(E18+E19-I28&gt;0,E18+E19-I28,"-")</f>
        <v>24643</v>
      </c>
      <c r="J30" s="435"/>
    </row>
    <row r="31" spans="1:13" ht="18.75">
      <c r="B31" s="436"/>
      <c r="C31" s="436"/>
      <c r="D31" s="436"/>
      <c r="E31" s="437"/>
      <c r="F31" s="437"/>
      <c r="G31" s="311"/>
      <c r="H31" s="311"/>
    </row>
  </sheetData>
  <mergeCells count="3">
    <mergeCell ref="A3:A4"/>
    <mergeCell ref="J1:J30"/>
    <mergeCell ref="B31:F31"/>
  </mergeCells>
  <phoneticPr fontId="0" type="noConversion"/>
  <printOptions horizontalCentered="1"/>
  <pageMargins left="0.33" right="0.48" top="0.9055118110236221" bottom="0.5" header="0.6692913385826772" footer="0.28000000000000003"/>
  <pageSetup paperSize="9" orientation="landscape" verticalDpi="300" r:id="rId1"/>
  <headerFooter alignWithMargins="0">
    <oddHeader xml:space="preserve">&amp;R&amp;"Times New Roman CE,Félkövér dőlt"&amp;11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A1:J33"/>
  <sheetViews>
    <sheetView zoomScaleSheetLayoutView="115" workbookViewId="0">
      <selection activeCell="F1" sqref="F1"/>
    </sheetView>
  </sheetViews>
  <sheetFormatPr defaultRowHeight="12.75"/>
  <cols>
    <col min="1" max="1" width="6" style="38" customWidth="1"/>
    <col min="2" max="2" width="40.5" style="80" customWidth="1"/>
    <col min="3" max="3" width="9.1640625" style="80" customWidth="1"/>
    <col min="4" max="4" width="9.83203125" style="80" customWidth="1"/>
    <col min="5" max="5" width="10.6640625" style="38" customWidth="1"/>
    <col min="6" max="6" width="35.1640625" style="38" customWidth="1"/>
    <col min="7" max="7" width="9.33203125" style="38"/>
    <col min="8" max="8" width="10.33203125" style="38" customWidth="1"/>
    <col min="9" max="9" width="12" style="38" customWidth="1"/>
    <col min="10" max="10" width="4.83203125" style="38" customWidth="1"/>
    <col min="11" max="16384" width="9.33203125" style="38"/>
  </cols>
  <sheetData>
    <row r="1" spans="1:10" ht="31.5">
      <c r="B1" s="132" t="s">
        <v>102</v>
      </c>
      <c r="C1" s="132"/>
      <c r="D1" s="132"/>
      <c r="E1" s="133"/>
      <c r="F1" s="133"/>
      <c r="G1" s="133"/>
      <c r="H1" s="133"/>
      <c r="I1" s="133"/>
      <c r="J1" s="435" t="s">
        <v>430</v>
      </c>
    </row>
    <row r="2" spans="1:10" ht="14.25" thickBot="1">
      <c r="I2" s="134" t="s">
        <v>50</v>
      </c>
      <c r="J2" s="435"/>
    </row>
    <row r="3" spans="1:10" ht="13.5" thickBot="1">
      <c r="A3" s="438" t="s">
        <v>58</v>
      </c>
      <c r="B3" s="135" t="s">
        <v>43</v>
      </c>
      <c r="C3" s="288"/>
      <c r="D3" s="288"/>
      <c r="E3" s="136"/>
      <c r="F3" s="135" t="s">
        <v>44</v>
      </c>
      <c r="G3" s="293"/>
      <c r="H3" s="293"/>
      <c r="I3" s="137"/>
      <c r="J3" s="435"/>
    </row>
    <row r="4" spans="1:10" s="138" customFormat="1" ht="24.75" thickBot="1">
      <c r="A4" s="439"/>
      <c r="B4" s="81" t="s">
        <v>51</v>
      </c>
      <c r="C4" s="289" t="s">
        <v>412</v>
      </c>
      <c r="D4" s="289" t="s">
        <v>418</v>
      </c>
      <c r="E4" s="82" t="s">
        <v>414</v>
      </c>
      <c r="F4" s="81" t="s">
        <v>51</v>
      </c>
      <c r="G4" s="289" t="s">
        <v>412</v>
      </c>
      <c r="H4" s="289" t="s">
        <v>418</v>
      </c>
      <c r="I4" s="82" t="s">
        <v>414</v>
      </c>
      <c r="J4" s="435"/>
    </row>
    <row r="5" spans="1:10" s="138" customFormat="1" ht="13.5" thickBot="1">
      <c r="A5" s="139">
        <v>1</v>
      </c>
      <c r="B5" s="140">
        <v>2</v>
      </c>
      <c r="C5" s="290"/>
      <c r="D5" s="290"/>
      <c r="E5" s="294"/>
      <c r="F5" s="139">
        <v>4</v>
      </c>
      <c r="G5" s="139"/>
      <c r="H5" s="139"/>
      <c r="I5" s="139">
        <v>5</v>
      </c>
      <c r="J5" s="435"/>
    </row>
    <row r="6" spans="1:10" ht="12.95" customHeight="1" thickBot="1">
      <c r="A6" s="142" t="s">
        <v>8</v>
      </c>
      <c r="B6" s="295" t="s">
        <v>333</v>
      </c>
      <c r="C6" s="295"/>
      <c r="D6" s="295">
        <v>100</v>
      </c>
      <c r="E6" s="296">
        <v>100</v>
      </c>
      <c r="F6" s="295" t="s">
        <v>138</v>
      </c>
      <c r="G6" s="295">
        <v>13606</v>
      </c>
      <c r="H6" s="295">
        <v>15421</v>
      </c>
      <c r="I6" s="296">
        <v>9172</v>
      </c>
      <c r="J6" s="435"/>
    </row>
    <row r="7" spans="1:10" ht="23.25" thickBot="1">
      <c r="A7" s="144" t="s">
        <v>9</v>
      </c>
      <c r="B7" s="295" t="s">
        <v>334</v>
      </c>
      <c r="C7" s="295"/>
      <c r="D7" s="295"/>
      <c r="E7" s="296"/>
      <c r="F7" s="295" t="s">
        <v>339</v>
      </c>
      <c r="G7" s="295"/>
      <c r="H7" s="295"/>
      <c r="I7" s="296"/>
      <c r="J7" s="435"/>
    </row>
    <row r="8" spans="1:10" ht="12.95" customHeight="1" thickBot="1">
      <c r="A8" s="144" t="s">
        <v>10</v>
      </c>
      <c r="B8" s="295" t="s">
        <v>5</v>
      </c>
      <c r="C8" s="295">
        <v>2055</v>
      </c>
      <c r="D8" s="295">
        <v>2055</v>
      </c>
      <c r="E8" s="296"/>
      <c r="F8" s="295" t="s">
        <v>121</v>
      </c>
      <c r="G8" s="295">
        <v>11030</v>
      </c>
      <c r="H8" s="295">
        <v>11980</v>
      </c>
      <c r="I8" s="296">
        <v>1051</v>
      </c>
      <c r="J8" s="435"/>
    </row>
    <row r="9" spans="1:10" ht="12.95" customHeight="1" thickBot="1">
      <c r="A9" s="144" t="s">
        <v>11</v>
      </c>
      <c r="B9" s="295" t="s">
        <v>335</v>
      </c>
      <c r="C9" s="295"/>
      <c r="D9" s="295">
        <v>9126</v>
      </c>
      <c r="E9" s="296">
        <v>2281</v>
      </c>
      <c r="F9" s="295" t="s">
        <v>340</v>
      </c>
      <c r="G9" s="295"/>
      <c r="H9" s="295"/>
      <c r="I9" s="296"/>
      <c r="J9" s="435"/>
    </row>
    <row r="10" spans="1:10" ht="12.75" customHeight="1" thickBot="1">
      <c r="A10" s="144" t="s">
        <v>12</v>
      </c>
      <c r="B10" s="295" t="s">
        <v>336</v>
      </c>
      <c r="C10" s="295"/>
      <c r="D10" s="295">
        <v>9126</v>
      </c>
      <c r="E10" s="296">
        <v>2281</v>
      </c>
      <c r="F10" s="295" t="s">
        <v>141</v>
      </c>
      <c r="G10" s="295"/>
      <c r="H10" s="295"/>
      <c r="I10" s="296"/>
      <c r="J10" s="435"/>
    </row>
    <row r="11" spans="1:10" ht="12.95" customHeight="1" thickBot="1">
      <c r="A11" s="144" t="s">
        <v>13</v>
      </c>
      <c r="B11" s="295" t="s">
        <v>337</v>
      </c>
      <c r="C11" s="295">
        <v>9126</v>
      </c>
      <c r="D11" s="295"/>
      <c r="E11" s="296"/>
      <c r="F11" s="297"/>
      <c r="G11" s="297"/>
      <c r="H11" s="297"/>
      <c r="I11" s="296"/>
      <c r="J11" s="435"/>
    </row>
    <row r="12" spans="1:10" ht="12.95" customHeight="1" thickBot="1">
      <c r="A12" s="144" t="s">
        <v>14</v>
      </c>
      <c r="B12" s="297"/>
      <c r="C12" s="297"/>
      <c r="D12" s="297"/>
      <c r="E12" s="296"/>
      <c r="F12" s="297"/>
      <c r="G12" s="297"/>
      <c r="H12" s="297"/>
      <c r="I12" s="296"/>
      <c r="J12" s="435"/>
    </row>
    <row r="13" spans="1:10" ht="12.95" customHeight="1" thickBot="1">
      <c r="A13" s="144" t="s">
        <v>15</v>
      </c>
      <c r="B13" s="297"/>
      <c r="C13" s="297"/>
      <c r="D13" s="297"/>
      <c r="E13" s="296"/>
      <c r="F13" s="297"/>
      <c r="G13" s="297"/>
      <c r="H13" s="297"/>
      <c r="I13" s="296"/>
      <c r="J13" s="435"/>
    </row>
    <row r="14" spans="1:10" ht="12.95" customHeight="1" thickBot="1">
      <c r="A14" s="144" t="s">
        <v>16</v>
      </c>
      <c r="B14" s="297"/>
      <c r="C14" s="297"/>
      <c r="D14" s="297"/>
      <c r="E14" s="296"/>
      <c r="F14" s="297"/>
      <c r="G14" s="297"/>
      <c r="H14" s="297"/>
      <c r="I14" s="296"/>
      <c r="J14" s="435"/>
    </row>
    <row r="15" spans="1:10" ht="13.5" thickBot="1">
      <c r="A15" s="144" t="s">
        <v>17</v>
      </c>
      <c r="B15" s="297"/>
      <c r="C15" s="297"/>
      <c r="D15" s="297"/>
      <c r="E15" s="296"/>
      <c r="F15" s="297"/>
      <c r="G15" s="297"/>
      <c r="H15" s="297"/>
      <c r="I15" s="296"/>
      <c r="J15" s="435"/>
    </row>
    <row r="16" spans="1:10" ht="12.95" customHeight="1" thickBot="1">
      <c r="A16" s="177" t="s">
        <v>18</v>
      </c>
      <c r="B16" s="297"/>
      <c r="C16" s="297"/>
      <c r="D16" s="297"/>
      <c r="E16" s="296"/>
      <c r="F16" s="295" t="s">
        <v>39</v>
      </c>
      <c r="G16" s="295"/>
      <c r="H16" s="295"/>
      <c r="I16" s="296"/>
      <c r="J16" s="435"/>
    </row>
    <row r="17" spans="1:10" ht="15.95" customHeight="1" thickBot="1">
      <c r="A17" s="146" t="s">
        <v>19</v>
      </c>
      <c r="B17" s="298" t="s">
        <v>363</v>
      </c>
      <c r="C17" s="298">
        <v>11181</v>
      </c>
      <c r="D17" s="298">
        <v>11281</v>
      </c>
      <c r="E17" s="299">
        <f>+E6+E8+E9+E11+E12+E13+E14+E15+E16</f>
        <v>2381</v>
      </c>
      <c r="F17" s="298" t="s">
        <v>364</v>
      </c>
      <c r="G17" s="298">
        <v>24636</v>
      </c>
      <c r="H17" s="298">
        <v>27401</v>
      </c>
      <c r="I17" s="299">
        <v>10223</v>
      </c>
      <c r="J17" s="435"/>
    </row>
    <row r="18" spans="1:10" ht="12.95" customHeight="1" thickBot="1">
      <c r="A18" s="142" t="s">
        <v>20</v>
      </c>
      <c r="B18" s="304" t="s">
        <v>159</v>
      </c>
      <c r="C18" s="304"/>
      <c r="D18" s="304"/>
      <c r="E18" s="305">
        <f>+E19+E20+E21+E22+E23</f>
        <v>0</v>
      </c>
      <c r="F18" s="300" t="s">
        <v>125</v>
      </c>
      <c r="G18" s="300"/>
      <c r="H18" s="300"/>
      <c r="I18" s="301"/>
      <c r="J18" s="435"/>
    </row>
    <row r="19" spans="1:10" ht="12.95" customHeight="1" thickBot="1">
      <c r="A19" s="144" t="s">
        <v>21</v>
      </c>
      <c r="B19" s="306" t="s">
        <v>148</v>
      </c>
      <c r="C19" s="306"/>
      <c r="D19" s="306"/>
      <c r="E19" s="301"/>
      <c r="F19" s="300" t="s">
        <v>128</v>
      </c>
      <c r="G19" s="300"/>
      <c r="H19" s="300"/>
      <c r="I19" s="301"/>
      <c r="J19" s="435"/>
    </row>
    <row r="20" spans="1:10" ht="12.95" customHeight="1" thickBot="1">
      <c r="A20" s="142" t="s">
        <v>22</v>
      </c>
      <c r="B20" s="306" t="s">
        <v>149</v>
      </c>
      <c r="C20" s="306"/>
      <c r="D20" s="306"/>
      <c r="E20" s="301"/>
      <c r="F20" s="300" t="s">
        <v>99</v>
      </c>
      <c r="G20" s="300"/>
      <c r="H20" s="300"/>
      <c r="I20" s="301"/>
      <c r="J20" s="435"/>
    </row>
    <row r="21" spans="1:10" ht="12.95" customHeight="1" thickBot="1">
      <c r="A21" s="144" t="s">
        <v>23</v>
      </c>
      <c r="B21" s="306" t="s">
        <v>150</v>
      </c>
      <c r="C21" s="306"/>
      <c r="D21" s="306"/>
      <c r="E21" s="301"/>
      <c r="F21" s="300" t="s">
        <v>100</v>
      </c>
      <c r="G21" s="300"/>
      <c r="H21" s="300"/>
      <c r="I21" s="301"/>
      <c r="J21" s="435"/>
    </row>
    <row r="22" spans="1:10" ht="12.95" customHeight="1" thickBot="1">
      <c r="A22" s="142" t="s">
        <v>24</v>
      </c>
      <c r="B22" s="306" t="s">
        <v>151</v>
      </c>
      <c r="C22" s="306"/>
      <c r="D22" s="306"/>
      <c r="E22" s="301"/>
      <c r="F22" s="300" t="s">
        <v>145</v>
      </c>
      <c r="G22" s="300"/>
      <c r="H22" s="300"/>
      <c r="I22" s="301"/>
      <c r="J22" s="435"/>
    </row>
    <row r="23" spans="1:10" ht="12.95" customHeight="1" thickBot="1">
      <c r="A23" s="144" t="s">
        <v>25</v>
      </c>
      <c r="B23" s="306" t="s">
        <v>152</v>
      </c>
      <c r="C23" s="306"/>
      <c r="D23" s="306"/>
      <c r="E23" s="301"/>
      <c r="F23" s="300" t="s">
        <v>129</v>
      </c>
      <c r="G23" s="300"/>
      <c r="H23" s="300"/>
      <c r="I23" s="301"/>
      <c r="J23" s="435"/>
    </row>
    <row r="24" spans="1:10" ht="12.95" customHeight="1" thickBot="1">
      <c r="A24" s="142" t="s">
        <v>26</v>
      </c>
      <c r="B24" s="304" t="s">
        <v>153</v>
      </c>
      <c r="C24" s="304"/>
      <c r="D24" s="304"/>
      <c r="E24" s="305">
        <f>+E25+E26+E27+E28+E29</f>
        <v>0</v>
      </c>
      <c r="F24" s="300" t="s">
        <v>127</v>
      </c>
      <c r="G24" s="300"/>
      <c r="H24" s="300"/>
      <c r="I24" s="301"/>
      <c r="J24" s="435"/>
    </row>
    <row r="25" spans="1:10" ht="12.95" customHeight="1" thickBot="1">
      <c r="A25" s="144" t="s">
        <v>27</v>
      </c>
      <c r="B25" s="306" t="s">
        <v>154</v>
      </c>
      <c r="C25" s="306"/>
      <c r="D25" s="306"/>
      <c r="E25" s="301"/>
      <c r="F25" s="300" t="s">
        <v>341</v>
      </c>
      <c r="G25" s="300"/>
      <c r="H25" s="300"/>
      <c r="I25" s="301"/>
      <c r="J25" s="435"/>
    </row>
    <row r="26" spans="1:10" ht="12.95" customHeight="1" thickBot="1">
      <c r="A26" s="142" t="s">
        <v>28</v>
      </c>
      <c r="B26" s="306" t="s">
        <v>155</v>
      </c>
      <c r="C26" s="306"/>
      <c r="D26" s="306"/>
      <c r="E26" s="301"/>
      <c r="F26" s="302"/>
      <c r="G26" s="302"/>
      <c r="H26" s="302"/>
      <c r="I26" s="301"/>
      <c r="J26" s="435"/>
    </row>
    <row r="27" spans="1:10" ht="12.95" customHeight="1" thickBot="1">
      <c r="A27" s="144" t="s">
        <v>29</v>
      </c>
      <c r="B27" s="306" t="s">
        <v>156</v>
      </c>
      <c r="C27" s="306"/>
      <c r="D27" s="306"/>
      <c r="E27" s="301"/>
      <c r="F27" s="297"/>
      <c r="G27" s="297"/>
      <c r="H27" s="297"/>
      <c r="I27" s="301"/>
      <c r="J27" s="435"/>
    </row>
    <row r="28" spans="1:10" ht="12.95" customHeight="1" thickBot="1">
      <c r="A28" s="142" t="s">
        <v>30</v>
      </c>
      <c r="B28" s="307" t="s">
        <v>157</v>
      </c>
      <c r="C28" s="307"/>
      <c r="D28" s="307"/>
      <c r="E28" s="301"/>
      <c r="F28" s="297"/>
      <c r="G28" s="297"/>
      <c r="H28" s="297"/>
      <c r="I28" s="301"/>
      <c r="J28" s="435"/>
    </row>
    <row r="29" spans="1:10" ht="12.95" customHeight="1" thickBot="1">
      <c r="A29" s="144" t="s">
        <v>31</v>
      </c>
      <c r="B29" s="307" t="s">
        <v>158</v>
      </c>
      <c r="C29" s="307"/>
      <c r="D29" s="307"/>
      <c r="E29" s="301"/>
      <c r="F29" s="297"/>
      <c r="G29" s="297"/>
      <c r="H29" s="297"/>
      <c r="I29" s="301"/>
      <c r="J29" s="435"/>
    </row>
    <row r="30" spans="1:10" ht="21.75" customHeight="1" thickBot="1">
      <c r="A30" s="146" t="s">
        <v>32</v>
      </c>
      <c r="B30" s="298" t="s">
        <v>338</v>
      </c>
      <c r="C30" s="298"/>
      <c r="D30" s="298"/>
      <c r="E30" s="299">
        <f>+E18+E24</f>
        <v>0</v>
      </c>
      <c r="F30" s="298" t="s">
        <v>342</v>
      </c>
      <c r="G30" s="298"/>
      <c r="H30" s="298"/>
      <c r="I30" s="299">
        <f>SUM(I18:I29)</f>
        <v>0</v>
      </c>
      <c r="J30" s="435"/>
    </row>
    <row r="31" spans="1:10" ht="13.5" thickBot="1">
      <c r="A31" s="146" t="s">
        <v>33</v>
      </c>
      <c r="B31" s="146" t="s">
        <v>343</v>
      </c>
      <c r="C31" s="146">
        <v>11181</v>
      </c>
      <c r="D31" s="146">
        <v>11281</v>
      </c>
      <c r="E31" s="303">
        <f>+E17+E30</f>
        <v>2381</v>
      </c>
      <c r="F31" s="146" t="s">
        <v>344</v>
      </c>
      <c r="G31" s="146">
        <v>24636</v>
      </c>
      <c r="H31" s="146">
        <v>27401</v>
      </c>
      <c r="I31" s="303">
        <f>+I17+I30</f>
        <v>10223</v>
      </c>
      <c r="J31" s="435"/>
    </row>
    <row r="32" spans="1:10" ht="13.5" thickBot="1">
      <c r="A32" s="146" t="s">
        <v>34</v>
      </c>
      <c r="B32" s="146" t="s">
        <v>103</v>
      </c>
      <c r="C32" s="146"/>
      <c r="D32" s="146"/>
      <c r="E32" s="303">
        <v>7842</v>
      </c>
      <c r="F32" s="146" t="s">
        <v>104</v>
      </c>
      <c r="G32" s="146"/>
      <c r="H32" s="146"/>
      <c r="I32" s="303" t="str">
        <f>IF(E17-I17&gt;0,E17-I17,"-")</f>
        <v>-</v>
      </c>
      <c r="J32" s="435"/>
    </row>
    <row r="33" spans="1:10" ht="13.5" thickBot="1">
      <c r="A33" s="146" t="s">
        <v>35</v>
      </c>
      <c r="B33" s="146" t="s">
        <v>146</v>
      </c>
      <c r="C33" s="146"/>
      <c r="D33" s="146"/>
      <c r="E33" s="303"/>
      <c r="F33" s="146" t="s">
        <v>147</v>
      </c>
      <c r="G33" s="146"/>
      <c r="H33" s="146"/>
      <c r="I33" s="303" t="str">
        <f>IF(E17+E18-I31&gt;0,E17+E18-I31,"-")</f>
        <v>-</v>
      </c>
      <c r="J33" s="435"/>
    </row>
  </sheetData>
  <mergeCells count="2">
    <mergeCell ref="A3:A4"/>
    <mergeCell ref="J1:J33"/>
  </mergeCells>
  <phoneticPr fontId="0" type="noConversion"/>
  <printOptions horizontalCentered="1"/>
  <pageMargins left="0.78740157480314965" right="0.78740157480314965" top="0.49" bottom="0.79" header="0.49" footer="0.78740157480314965"/>
  <pageSetup paperSize="9" scale="93" orientation="landscape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E19"/>
  <sheetViews>
    <sheetView workbookViewId="0">
      <selection activeCell="E27" sqref="E27"/>
    </sheetView>
  </sheetViews>
  <sheetFormatPr defaultRowHeight="12.75"/>
  <cols>
    <col min="1" max="1" width="46.33203125" customWidth="1"/>
    <col min="2" max="2" width="13.83203125" customWidth="1"/>
    <col min="3" max="3" width="66.1640625" customWidth="1"/>
    <col min="4" max="5" width="13.83203125" customWidth="1"/>
  </cols>
  <sheetData>
    <row r="1" spans="1:5" ht="18.75">
      <c r="A1" s="64" t="s">
        <v>94</v>
      </c>
      <c r="E1" s="67" t="s">
        <v>98</v>
      </c>
    </row>
    <row r="3" spans="1:5">
      <c r="A3" s="68"/>
      <c r="B3" s="69"/>
      <c r="C3" s="68"/>
      <c r="D3" s="71"/>
      <c r="E3" s="69"/>
    </row>
    <row r="4" spans="1:5" ht="15.75">
      <c r="A4" s="54" t="s">
        <v>345</v>
      </c>
      <c r="B4" s="70"/>
      <c r="C4" s="78"/>
      <c r="D4" s="71"/>
      <c r="E4" s="69"/>
    </row>
    <row r="5" spans="1:5">
      <c r="A5" s="68"/>
      <c r="B5" s="69"/>
      <c r="C5" s="68"/>
      <c r="D5" s="71"/>
      <c r="E5" s="69"/>
    </row>
    <row r="6" spans="1:5">
      <c r="A6" s="68" t="s">
        <v>347</v>
      </c>
      <c r="B6" s="69">
        <f>+'1..sz.mell.'!C60</f>
        <v>307013</v>
      </c>
      <c r="C6" s="68" t="s">
        <v>348</v>
      </c>
      <c r="D6" s="71">
        <f>+'2.1.sz.mell  '!E18+'2.2.sz.mell  '!E17</f>
        <v>238007</v>
      </c>
      <c r="E6" s="69">
        <f t="shared" ref="E6:E15" si="0">+B6-D6</f>
        <v>69006</v>
      </c>
    </row>
    <row r="7" spans="1:5">
      <c r="A7" s="68" t="s">
        <v>349</v>
      </c>
      <c r="B7" s="69">
        <f>+'1..sz.mell.'!C83</f>
        <v>29077</v>
      </c>
      <c r="C7" s="68" t="s">
        <v>350</v>
      </c>
      <c r="D7" s="71">
        <f>+'2.1.sz.mell  '!E27+'2.2.sz.mell  '!E30</f>
        <v>0</v>
      </c>
      <c r="E7" s="69">
        <f t="shared" si="0"/>
        <v>29077</v>
      </c>
    </row>
    <row r="8" spans="1:5">
      <c r="A8" s="68" t="s">
        <v>351</v>
      </c>
      <c r="B8" s="69">
        <f>+'1..sz.mell.'!C84</f>
        <v>336090</v>
      </c>
      <c r="C8" s="68" t="s">
        <v>352</v>
      </c>
      <c r="D8" s="71">
        <f>+'2.1.sz.mell  '!E28+'2.2.sz.mell  '!E31</f>
        <v>267084</v>
      </c>
      <c r="E8" s="69">
        <f t="shared" si="0"/>
        <v>69006</v>
      </c>
    </row>
    <row r="9" spans="1:5">
      <c r="A9" s="68"/>
      <c r="B9" s="69"/>
      <c r="C9" s="68"/>
      <c r="D9" s="71"/>
      <c r="E9" s="69"/>
    </row>
    <row r="10" spans="1:5">
      <c r="A10" s="68"/>
      <c r="B10" s="69"/>
      <c r="C10" s="68"/>
      <c r="D10" s="71"/>
      <c r="E10" s="69"/>
    </row>
    <row r="11" spans="1:5" ht="15.75">
      <c r="A11" s="54" t="s">
        <v>346</v>
      </c>
      <c r="B11" s="70"/>
      <c r="C11" s="78"/>
      <c r="D11" s="71"/>
      <c r="E11" s="69"/>
    </row>
    <row r="12" spans="1:5">
      <c r="A12" s="68"/>
      <c r="B12" s="69"/>
      <c r="C12" s="68"/>
      <c r="D12" s="71"/>
      <c r="E12" s="69"/>
    </row>
    <row r="13" spans="1:5">
      <c r="A13" s="68" t="s">
        <v>356</v>
      </c>
      <c r="B13" s="69">
        <f>+'1..sz.mell.'!C123</f>
        <v>336090</v>
      </c>
      <c r="C13" s="68" t="s">
        <v>355</v>
      </c>
      <c r="D13" s="71">
        <f>+'2.1.sz.mell  '!I18+'2.2.sz.mell  '!I17</f>
        <v>250283</v>
      </c>
      <c r="E13" s="69">
        <f t="shared" si="0"/>
        <v>85807</v>
      </c>
    </row>
    <row r="14" spans="1:5">
      <c r="A14" s="68" t="s">
        <v>160</v>
      </c>
      <c r="B14" s="69">
        <f>+'1..sz.mell.'!C143</f>
        <v>0</v>
      </c>
      <c r="C14" s="68" t="s">
        <v>354</v>
      </c>
      <c r="D14" s="71">
        <f>+'2.1.sz.mell  '!I27+'2.2.sz.mell  '!I30</f>
        <v>0</v>
      </c>
      <c r="E14" s="69">
        <f t="shared" si="0"/>
        <v>0</v>
      </c>
    </row>
    <row r="15" spans="1:5">
      <c r="A15" s="68" t="s">
        <v>357</v>
      </c>
      <c r="B15" s="69">
        <f>+'1..sz.mell.'!C144</f>
        <v>336090</v>
      </c>
      <c r="C15" s="68" t="s">
        <v>353</v>
      </c>
      <c r="D15" s="71">
        <f>+'2.1.sz.mell  '!I28+'2.2.sz.mell  '!I31</f>
        <v>250283</v>
      </c>
      <c r="E15" s="69">
        <f t="shared" si="0"/>
        <v>85807</v>
      </c>
    </row>
    <row r="16" spans="1:5">
      <c r="A16" s="65"/>
      <c r="B16" s="65"/>
      <c r="C16" s="68"/>
      <c r="D16" s="71"/>
      <c r="E16" s="66"/>
    </row>
    <row r="17" spans="1:5">
      <c r="A17" s="65"/>
      <c r="B17" s="65"/>
      <c r="C17" s="65"/>
      <c r="D17" s="65"/>
      <c r="E17" s="65"/>
    </row>
    <row r="18" spans="1:5">
      <c r="A18" s="65"/>
      <c r="B18" s="65"/>
      <c r="C18" s="65"/>
      <c r="D18" s="65"/>
      <c r="E18" s="65"/>
    </row>
    <row r="19" spans="1:5">
      <c r="A19" s="65"/>
      <c r="B19" s="65"/>
      <c r="C19" s="65"/>
      <c r="D19" s="65"/>
      <c r="E19" s="65"/>
    </row>
  </sheetData>
  <sheetProtection sheet="1"/>
  <phoneticPr fontId="25" type="noConversion"/>
  <conditionalFormatting sqref="E3:E15">
    <cfRule type="cellIs" dxfId="0" priority="1" stopIfTrue="1" operator="notEqual">
      <formula>0</formula>
    </cfRule>
  </conditionalFormatting>
  <pageMargins left="0.79" right="0.56999999999999995" top="0.88" bottom="0.66" header="0.5" footer="0.5"/>
  <pageSetup paperSize="9" scale="9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92D050"/>
  </sheetPr>
  <dimension ref="A1:G19"/>
  <sheetViews>
    <sheetView view="pageLayout" workbookViewId="0">
      <selection activeCell="H1" sqref="H1"/>
    </sheetView>
  </sheetViews>
  <sheetFormatPr defaultRowHeight="12.75"/>
  <cols>
    <col min="1" max="1" width="33.5" style="30" customWidth="1"/>
    <col min="2" max="2" width="13.83203125" style="29" customWidth="1"/>
    <col min="3" max="3" width="16.33203125" style="29" customWidth="1"/>
    <col min="4" max="4" width="15.5" style="29" customWidth="1"/>
    <col min="5" max="5" width="14" style="29" customWidth="1"/>
    <col min="6" max="6" width="15.5" style="29" customWidth="1"/>
    <col min="7" max="7" width="16.6640625" style="38" customWidth="1"/>
    <col min="8" max="9" width="12.83203125" style="29" customWidth="1"/>
    <col min="10" max="10" width="13.83203125" style="29" customWidth="1"/>
    <col min="11" max="16384" width="9.33203125" style="29"/>
  </cols>
  <sheetData>
    <row r="1" spans="1:7" ht="25.5" customHeight="1">
      <c r="A1" s="440" t="s">
        <v>0</v>
      </c>
      <c r="B1" s="440"/>
      <c r="C1" s="440"/>
      <c r="D1" s="440"/>
      <c r="E1" s="440"/>
      <c r="F1" s="440"/>
      <c r="G1" s="440"/>
    </row>
    <row r="2" spans="1:7" ht="22.5" customHeight="1" thickBot="1">
      <c r="A2" s="80"/>
      <c r="B2" s="38"/>
      <c r="C2" s="38"/>
      <c r="D2" s="38"/>
      <c r="E2" s="38"/>
      <c r="F2" s="38"/>
      <c r="G2" s="33" t="s">
        <v>50</v>
      </c>
    </row>
    <row r="3" spans="1:7" s="31" customFormat="1" ht="44.25" customHeight="1" thickBot="1">
      <c r="A3" s="81" t="s">
        <v>54</v>
      </c>
      <c r="B3" s="82" t="s">
        <v>55</v>
      </c>
      <c r="C3" s="314" t="s">
        <v>56</v>
      </c>
      <c r="D3" s="314" t="s">
        <v>358</v>
      </c>
      <c r="E3" s="314" t="s">
        <v>161</v>
      </c>
      <c r="F3" s="314" t="s">
        <v>410</v>
      </c>
      <c r="G3" s="314" t="s">
        <v>414</v>
      </c>
    </row>
    <row r="4" spans="1:7" s="38" customFormat="1" ht="12" customHeight="1" thickBot="1">
      <c r="A4" s="35">
        <v>1</v>
      </c>
      <c r="B4" s="36">
        <v>2</v>
      </c>
      <c r="C4" s="363">
        <v>3</v>
      </c>
      <c r="D4" s="363">
        <v>4</v>
      </c>
      <c r="E4" s="363"/>
      <c r="F4" s="363">
        <v>5</v>
      </c>
      <c r="G4" s="363" t="s">
        <v>59</v>
      </c>
    </row>
    <row r="5" spans="1:7" ht="15.95" customHeight="1">
      <c r="A5" s="232" t="s">
        <v>396</v>
      </c>
      <c r="B5" s="23">
        <v>2000</v>
      </c>
      <c r="C5" s="233" t="s">
        <v>397</v>
      </c>
      <c r="D5" s="23"/>
      <c r="E5" s="23">
        <v>2000</v>
      </c>
      <c r="F5" s="23">
        <v>2000</v>
      </c>
      <c r="G5" s="364">
        <v>1759</v>
      </c>
    </row>
    <row r="6" spans="1:7" ht="15.95" customHeight="1">
      <c r="A6" s="232" t="s">
        <v>398</v>
      </c>
      <c r="B6" s="23">
        <v>1000</v>
      </c>
      <c r="C6" s="233" t="s">
        <v>397</v>
      </c>
      <c r="D6" s="23"/>
      <c r="E6" s="23">
        <v>1000</v>
      </c>
      <c r="F6" s="23">
        <v>1000</v>
      </c>
      <c r="G6" s="364">
        <v>281</v>
      </c>
    </row>
    <row r="7" spans="1:7" ht="15.95" customHeight="1">
      <c r="A7" s="232" t="s">
        <v>403</v>
      </c>
      <c r="B7" s="23">
        <v>9606</v>
      </c>
      <c r="C7" s="233" t="s">
        <v>397</v>
      </c>
      <c r="D7" s="23"/>
      <c r="E7" s="23">
        <v>9606</v>
      </c>
      <c r="F7" s="23">
        <v>9606</v>
      </c>
      <c r="G7" s="364">
        <v>6096</v>
      </c>
    </row>
    <row r="8" spans="1:7" ht="15.95" customHeight="1">
      <c r="A8" s="355" t="s">
        <v>407</v>
      </c>
      <c r="B8" s="23">
        <v>1000</v>
      </c>
      <c r="C8" s="233" t="s">
        <v>397</v>
      </c>
      <c r="D8" s="23"/>
      <c r="E8" s="23">
        <v>1000</v>
      </c>
      <c r="F8" s="23">
        <v>1000</v>
      </c>
      <c r="G8" s="364">
        <f t="shared" ref="G8:G18" si="0">B8-D8-F8</f>
        <v>0</v>
      </c>
    </row>
    <row r="9" spans="1:7" ht="15.95" customHeight="1">
      <c r="A9" s="232" t="s">
        <v>411</v>
      </c>
      <c r="B9" s="23">
        <v>1270</v>
      </c>
      <c r="C9" s="233" t="s">
        <v>397</v>
      </c>
      <c r="D9" s="23"/>
      <c r="E9" s="23"/>
      <c r="F9" s="23">
        <v>1270</v>
      </c>
      <c r="G9" s="364">
        <f t="shared" si="0"/>
        <v>0</v>
      </c>
    </row>
    <row r="10" spans="1:7" ht="15.95" customHeight="1">
      <c r="A10" s="355" t="s">
        <v>424</v>
      </c>
      <c r="B10" s="23"/>
      <c r="C10" s="233"/>
      <c r="D10" s="23"/>
      <c r="E10" s="23"/>
      <c r="F10" s="23"/>
      <c r="G10" s="364">
        <v>309</v>
      </c>
    </row>
    <row r="11" spans="1:7" ht="15.95" customHeight="1">
      <c r="A11" s="232" t="s">
        <v>425</v>
      </c>
      <c r="B11" s="23"/>
      <c r="C11" s="233"/>
      <c r="D11" s="23"/>
      <c r="E11" s="23"/>
      <c r="F11" s="23"/>
      <c r="G11" s="364">
        <v>282</v>
      </c>
    </row>
    <row r="12" spans="1:7" ht="15.95" customHeight="1">
      <c r="A12" s="232" t="s">
        <v>427</v>
      </c>
      <c r="B12" s="23"/>
      <c r="C12" s="233"/>
      <c r="D12" s="23"/>
      <c r="E12" s="23"/>
      <c r="F12" s="23"/>
      <c r="G12" s="364">
        <v>445</v>
      </c>
    </row>
    <row r="13" spans="1:7" ht="15.95" customHeight="1">
      <c r="A13" s="232"/>
      <c r="B13" s="23"/>
      <c r="C13" s="233"/>
      <c r="D13" s="23"/>
      <c r="E13" s="23"/>
      <c r="F13" s="23"/>
      <c r="G13" s="364">
        <f t="shared" si="0"/>
        <v>0</v>
      </c>
    </row>
    <row r="14" spans="1:7" ht="15.95" customHeight="1">
      <c r="A14" s="232"/>
      <c r="B14" s="23"/>
      <c r="C14" s="233"/>
      <c r="D14" s="23"/>
      <c r="E14" s="23"/>
      <c r="F14" s="23"/>
      <c r="G14" s="364">
        <f t="shared" si="0"/>
        <v>0</v>
      </c>
    </row>
    <row r="15" spans="1:7" ht="15.95" customHeight="1">
      <c r="A15" s="232"/>
      <c r="B15" s="23"/>
      <c r="C15" s="233"/>
      <c r="D15" s="23"/>
      <c r="E15" s="23"/>
      <c r="F15" s="23"/>
      <c r="G15" s="364">
        <f t="shared" si="0"/>
        <v>0</v>
      </c>
    </row>
    <row r="16" spans="1:7" ht="15.95" customHeight="1">
      <c r="A16" s="232"/>
      <c r="B16" s="23"/>
      <c r="C16" s="233"/>
      <c r="D16" s="23"/>
      <c r="E16" s="23"/>
      <c r="F16" s="23"/>
      <c r="G16" s="364">
        <f t="shared" si="0"/>
        <v>0</v>
      </c>
    </row>
    <row r="17" spans="1:7" ht="15.95" customHeight="1">
      <c r="A17" s="232"/>
      <c r="B17" s="23"/>
      <c r="C17" s="233"/>
      <c r="D17" s="23"/>
      <c r="E17" s="23"/>
      <c r="F17" s="23"/>
      <c r="G17" s="364">
        <f t="shared" si="0"/>
        <v>0</v>
      </c>
    </row>
    <row r="18" spans="1:7" ht="15.95" customHeight="1" thickBot="1">
      <c r="A18" s="39"/>
      <c r="B18" s="24"/>
      <c r="C18" s="233"/>
      <c r="D18" s="23"/>
      <c r="E18" s="23"/>
      <c r="F18" s="23"/>
      <c r="G18" s="364">
        <f t="shared" si="0"/>
        <v>0</v>
      </c>
    </row>
    <row r="19" spans="1:7" s="41" customFormat="1" ht="18" customHeight="1" thickBot="1">
      <c r="A19" s="83" t="s">
        <v>53</v>
      </c>
      <c r="B19" s="40">
        <v>13606</v>
      </c>
      <c r="C19" s="360"/>
      <c r="D19" s="361">
        <f>SUM(D5:D18)</f>
        <v>0</v>
      </c>
      <c r="E19" s="365">
        <v>13606</v>
      </c>
      <c r="F19" s="365">
        <v>14876</v>
      </c>
      <c r="G19" s="362">
        <v>9172</v>
      </c>
    </row>
  </sheetData>
  <mergeCells count="1">
    <mergeCell ref="A1:G1"/>
  </mergeCells>
  <phoneticPr fontId="0" type="noConversion"/>
  <printOptions horizontalCentered="1"/>
  <pageMargins left="0.78740157480314965" right="0.78740157480314965" top="1.02" bottom="0.98425196850393704" header="0.78740157480314965" footer="0.78740157480314965"/>
  <pageSetup paperSize="9" scale="105" orientation="landscape" horizontalDpi="300" verticalDpi="300" r:id="rId1"/>
  <headerFooter alignWithMargins="0">
    <oddHeader>&amp;R&amp;"Times New Roman CE,Félkövér dőlt"&amp;11 6. melléklet a z 1/2014. (II.14.) önkormányzati rendelethez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92D050"/>
  </sheetPr>
  <dimension ref="A1:G24"/>
  <sheetViews>
    <sheetView tabSelected="1" view="pageLayout" workbookViewId="0">
      <selection activeCell="G8" sqref="G8"/>
    </sheetView>
  </sheetViews>
  <sheetFormatPr defaultRowHeight="12.75"/>
  <cols>
    <col min="1" max="1" width="46.6640625" style="30" customWidth="1"/>
    <col min="2" max="2" width="15.6640625" style="29" customWidth="1"/>
    <col min="3" max="3" width="14.83203125" style="29" customWidth="1"/>
    <col min="4" max="4" width="15.83203125" style="29" customWidth="1"/>
    <col min="5" max="5" width="12.33203125" style="29" customWidth="1"/>
    <col min="6" max="6" width="13.6640625" style="29" customWidth="1"/>
    <col min="7" max="7" width="18.83203125" style="29" customWidth="1"/>
    <col min="8" max="9" width="12.83203125" style="29" customWidth="1"/>
    <col min="10" max="10" width="13.83203125" style="29" customWidth="1"/>
    <col min="11" max="16384" width="9.33203125" style="29"/>
  </cols>
  <sheetData>
    <row r="1" spans="1:7" ht="24.75" customHeight="1">
      <c r="A1" s="440" t="s">
        <v>1</v>
      </c>
      <c r="B1" s="440"/>
      <c r="C1" s="440"/>
      <c r="D1" s="440"/>
      <c r="E1" s="440"/>
      <c r="F1" s="440"/>
      <c r="G1" s="440"/>
    </row>
    <row r="2" spans="1:7" ht="23.25" customHeight="1" thickBot="1">
      <c r="A2" s="80"/>
      <c r="B2" s="38"/>
      <c r="C2" s="38"/>
      <c r="D2" s="38"/>
      <c r="E2" s="38"/>
      <c r="F2" s="38"/>
      <c r="G2" s="33" t="s">
        <v>50</v>
      </c>
    </row>
    <row r="3" spans="1:7" s="31" customFormat="1" ht="48.75" customHeight="1" thickBot="1">
      <c r="A3" s="81" t="s">
        <v>57</v>
      </c>
      <c r="B3" s="82" t="s">
        <v>55</v>
      </c>
      <c r="C3" s="82" t="s">
        <v>56</v>
      </c>
      <c r="D3" s="82" t="s">
        <v>358</v>
      </c>
      <c r="E3" s="82" t="s">
        <v>161</v>
      </c>
      <c r="F3" s="82" t="s">
        <v>410</v>
      </c>
      <c r="G3" s="34" t="s">
        <v>417</v>
      </c>
    </row>
    <row r="4" spans="1:7" s="38" customFormat="1" ht="15" customHeight="1" thickBot="1">
      <c r="A4" s="35">
        <v>1</v>
      </c>
      <c r="B4" s="36">
        <v>2</v>
      </c>
      <c r="C4" s="36">
        <v>3</v>
      </c>
      <c r="D4" s="36">
        <v>4</v>
      </c>
      <c r="E4" s="36">
        <v>5</v>
      </c>
      <c r="F4" s="36">
        <v>5</v>
      </c>
      <c r="G4" s="37">
        <v>7</v>
      </c>
    </row>
    <row r="5" spans="1:7" ht="15.95" customHeight="1">
      <c r="A5" s="42" t="s">
        <v>399</v>
      </c>
      <c r="B5" s="43">
        <v>6030</v>
      </c>
      <c r="C5" s="234" t="s">
        <v>397</v>
      </c>
      <c r="D5" s="43"/>
      <c r="E5" s="43">
        <v>6030</v>
      </c>
      <c r="F5" s="43">
        <v>6030</v>
      </c>
      <c r="G5" s="44">
        <f t="shared" ref="G5:G23" si="0">B5-D5-F5</f>
        <v>0</v>
      </c>
    </row>
    <row r="6" spans="1:7" ht="15.95" customHeight="1">
      <c r="A6" s="42" t="s">
        <v>406</v>
      </c>
      <c r="B6" s="43">
        <v>5000</v>
      </c>
      <c r="C6" s="234" t="s">
        <v>397</v>
      </c>
      <c r="D6" s="43"/>
      <c r="E6" s="43">
        <v>5000</v>
      </c>
      <c r="F6" s="43">
        <v>5000</v>
      </c>
      <c r="G6" s="44">
        <f t="shared" si="0"/>
        <v>0</v>
      </c>
    </row>
    <row r="7" spans="1:7" ht="15.95" customHeight="1">
      <c r="A7" s="42" t="s">
        <v>409</v>
      </c>
      <c r="B7" s="43"/>
      <c r="C7" s="234" t="s">
        <v>397</v>
      </c>
      <c r="D7" s="43"/>
      <c r="E7" s="43"/>
      <c r="F7" s="43">
        <v>950</v>
      </c>
      <c r="G7" s="44">
        <v>1051</v>
      </c>
    </row>
    <row r="8" spans="1:7" ht="15.95" customHeight="1">
      <c r="A8" s="42"/>
      <c r="B8" s="43"/>
      <c r="C8" s="234"/>
      <c r="D8" s="43"/>
      <c r="E8" s="43"/>
      <c r="F8" s="43"/>
      <c r="G8" s="44">
        <f t="shared" si="0"/>
        <v>0</v>
      </c>
    </row>
    <row r="9" spans="1:7" ht="15.95" customHeight="1">
      <c r="A9" s="42"/>
      <c r="B9" s="43"/>
      <c r="C9" s="234"/>
      <c r="D9" s="43"/>
      <c r="E9" s="43"/>
      <c r="F9" s="43"/>
      <c r="G9" s="44">
        <f t="shared" si="0"/>
        <v>0</v>
      </c>
    </row>
    <row r="10" spans="1:7" ht="15.95" customHeight="1">
      <c r="A10" s="42"/>
      <c r="B10" s="43"/>
      <c r="C10" s="234"/>
      <c r="D10" s="43"/>
      <c r="E10" s="43"/>
      <c r="F10" s="43"/>
      <c r="G10" s="44">
        <f t="shared" si="0"/>
        <v>0</v>
      </c>
    </row>
    <row r="11" spans="1:7" ht="15.95" customHeight="1">
      <c r="A11" s="42"/>
      <c r="B11" s="43"/>
      <c r="C11" s="234"/>
      <c r="D11" s="43"/>
      <c r="E11" s="43"/>
      <c r="F11" s="43"/>
      <c r="G11" s="44">
        <f t="shared" si="0"/>
        <v>0</v>
      </c>
    </row>
    <row r="12" spans="1:7" ht="15.95" customHeight="1">
      <c r="A12" s="42"/>
      <c r="B12" s="43"/>
      <c r="C12" s="234"/>
      <c r="D12" s="43"/>
      <c r="E12" s="43"/>
      <c r="F12" s="43"/>
      <c r="G12" s="44">
        <f t="shared" si="0"/>
        <v>0</v>
      </c>
    </row>
    <row r="13" spans="1:7" ht="15.95" customHeight="1">
      <c r="A13" s="42"/>
      <c r="B13" s="43"/>
      <c r="C13" s="234"/>
      <c r="D13" s="43"/>
      <c r="E13" s="43"/>
      <c r="F13" s="43"/>
      <c r="G13" s="44">
        <f t="shared" si="0"/>
        <v>0</v>
      </c>
    </row>
    <row r="14" spans="1:7" ht="15.95" customHeight="1">
      <c r="A14" s="42"/>
      <c r="B14" s="43"/>
      <c r="C14" s="234"/>
      <c r="D14" s="43"/>
      <c r="E14" s="43"/>
      <c r="F14" s="43"/>
      <c r="G14" s="44">
        <f t="shared" si="0"/>
        <v>0</v>
      </c>
    </row>
    <row r="15" spans="1:7" ht="15.95" customHeight="1">
      <c r="A15" s="42"/>
      <c r="B15" s="43"/>
      <c r="C15" s="234"/>
      <c r="D15" s="43"/>
      <c r="E15" s="43"/>
      <c r="F15" s="43"/>
      <c r="G15" s="44">
        <f t="shared" si="0"/>
        <v>0</v>
      </c>
    </row>
    <row r="16" spans="1:7" ht="15.95" customHeight="1">
      <c r="A16" s="42"/>
      <c r="B16" s="43"/>
      <c r="C16" s="234"/>
      <c r="D16" s="43"/>
      <c r="E16" s="43"/>
      <c r="F16" s="43"/>
      <c r="G16" s="44">
        <f t="shared" si="0"/>
        <v>0</v>
      </c>
    </row>
    <row r="17" spans="1:7" ht="15.95" customHeight="1">
      <c r="A17" s="42"/>
      <c r="B17" s="43"/>
      <c r="C17" s="234"/>
      <c r="D17" s="43"/>
      <c r="E17" s="43"/>
      <c r="F17" s="43"/>
      <c r="G17" s="44">
        <f t="shared" si="0"/>
        <v>0</v>
      </c>
    </row>
    <row r="18" spans="1:7" ht="15.95" customHeight="1">
      <c r="A18" s="42"/>
      <c r="B18" s="43"/>
      <c r="C18" s="234"/>
      <c r="D18" s="43"/>
      <c r="E18" s="43"/>
      <c r="F18" s="43"/>
      <c r="G18" s="44">
        <f t="shared" si="0"/>
        <v>0</v>
      </c>
    </row>
    <row r="19" spans="1:7" ht="15.95" customHeight="1">
      <c r="A19" s="42"/>
      <c r="B19" s="43"/>
      <c r="C19" s="234"/>
      <c r="D19" s="43"/>
      <c r="E19" s="43"/>
      <c r="F19" s="43"/>
      <c r="G19" s="44">
        <f t="shared" si="0"/>
        <v>0</v>
      </c>
    </row>
    <row r="20" spans="1:7" ht="15.95" customHeight="1">
      <c r="A20" s="42"/>
      <c r="B20" s="43"/>
      <c r="C20" s="234"/>
      <c r="D20" s="43"/>
      <c r="E20" s="43"/>
      <c r="F20" s="43"/>
      <c r="G20" s="44">
        <f t="shared" si="0"/>
        <v>0</v>
      </c>
    </row>
    <row r="21" spans="1:7" ht="15.95" customHeight="1">
      <c r="A21" s="42"/>
      <c r="B21" s="43"/>
      <c r="C21" s="234"/>
      <c r="D21" s="43"/>
      <c r="E21" s="43"/>
      <c r="F21" s="43"/>
      <c r="G21" s="44">
        <f t="shared" si="0"/>
        <v>0</v>
      </c>
    </row>
    <row r="22" spans="1:7" ht="15.95" customHeight="1">
      <c r="A22" s="42"/>
      <c r="B22" s="43"/>
      <c r="C22" s="234"/>
      <c r="D22" s="43"/>
      <c r="E22" s="43"/>
      <c r="F22" s="43"/>
      <c r="G22" s="44">
        <f t="shared" si="0"/>
        <v>0</v>
      </c>
    </row>
    <row r="23" spans="1:7" ht="15.95" customHeight="1" thickBot="1">
      <c r="A23" s="45"/>
      <c r="B23" s="46"/>
      <c r="C23" s="235"/>
      <c r="D23" s="46"/>
      <c r="E23" s="46"/>
      <c r="F23" s="46"/>
      <c r="G23" s="47">
        <f t="shared" si="0"/>
        <v>0</v>
      </c>
    </row>
    <row r="24" spans="1:7" s="41" customFormat="1" ht="18" customHeight="1" thickBot="1">
      <c r="A24" s="83" t="s">
        <v>53</v>
      </c>
      <c r="B24" s="84">
        <f>SUM(B5:B23)</f>
        <v>11030</v>
      </c>
      <c r="C24" s="60"/>
      <c r="D24" s="84"/>
      <c r="E24" s="84">
        <v>11030</v>
      </c>
      <c r="F24" s="84">
        <v>11980</v>
      </c>
      <c r="G24" s="48">
        <v>1051</v>
      </c>
    </row>
  </sheetData>
  <mergeCells count="1">
    <mergeCell ref="A1:G1"/>
  </mergeCells>
  <phoneticPr fontId="0" type="noConversion"/>
  <printOptions horizontalCentered="1"/>
  <pageMargins left="0.78740157480314965" right="0.78740157480314965" top="1.2369791666666667" bottom="0.98425196850393704" header="0.78740157480314965" footer="0.78740157480314965"/>
  <pageSetup paperSize="9" scale="95" orientation="landscape" horizontalDpi="300" verticalDpi="300" r:id="rId1"/>
  <headerFooter alignWithMargins="0">
    <oddHeader xml:space="preserve">&amp;R&amp;"Times New Roman CE,Félkövér dőlt"&amp;12 &amp;11 7. melléklet az 1/2014. (II.14.) önkormányzati rendelethez&amp;"Times New Roman CE,Normál"&amp;10
   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Munka4">
    <tabColor rgb="FF92D050"/>
  </sheetPr>
  <dimension ref="A1:M148"/>
  <sheetViews>
    <sheetView zoomScaleSheetLayoutView="85" workbookViewId="0">
      <selection activeCell="B1" sqref="B1:E1"/>
    </sheetView>
  </sheetViews>
  <sheetFormatPr defaultRowHeight="12.75"/>
  <cols>
    <col min="1" max="1" width="13.83203125" style="174" customWidth="1"/>
    <col min="2" max="2" width="59.1640625" style="175" customWidth="1"/>
    <col min="3" max="3" width="14.83203125" style="175" customWidth="1"/>
    <col min="4" max="4" width="15.33203125" style="175" customWidth="1"/>
    <col min="5" max="5" width="14" style="176" customWidth="1"/>
    <col min="6" max="16384" width="9.33203125" style="2"/>
  </cols>
  <sheetData>
    <row r="1" spans="1:5" s="1" customFormat="1" ht="16.5" customHeight="1" thickBot="1">
      <c r="A1" s="89"/>
      <c r="B1" s="441" t="s">
        <v>431</v>
      </c>
      <c r="C1" s="441"/>
      <c r="D1" s="441"/>
      <c r="E1" s="442"/>
    </row>
    <row r="2" spans="1:5" s="55" customFormat="1" ht="21" customHeight="1">
      <c r="A2" s="180" t="s">
        <v>51</v>
      </c>
      <c r="B2" s="152" t="s">
        <v>135</v>
      </c>
      <c r="C2" s="237"/>
      <c r="D2" s="237"/>
      <c r="E2" s="154" t="s">
        <v>40</v>
      </c>
    </row>
    <row r="3" spans="1:5" s="55" customFormat="1" ht="16.5" thickBot="1">
      <c r="A3" s="91" t="s">
        <v>130</v>
      </c>
      <c r="B3" s="153" t="s">
        <v>365</v>
      </c>
      <c r="C3" s="238"/>
      <c r="D3" s="238"/>
      <c r="E3" s="155"/>
    </row>
    <row r="4" spans="1:5" s="56" customFormat="1" ht="15.95" customHeight="1" thickBot="1">
      <c r="A4" s="92"/>
      <c r="B4" s="92"/>
      <c r="C4" s="92"/>
      <c r="D4" s="92"/>
      <c r="E4" s="93" t="s">
        <v>41</v>
      </c>
    </row>
    <row r="5" spans="1:5" ht="36.75" thickBot="1">
      <c r="A5" s="181" t="s">
        <v>132</v>
      </c>
      <c r="B5" s="94" t="s">
        <v>42</v>
      </c>
      <c r="C5" s="239" t="s">
        <v>161</v>
      </c>
      <c r="D5" s="239" t="s">
        <v>410</v>
      </c>
      <c r="E5" s="156" t="s">
        <v>414</v>
      </c>
    </row>
    <row r="6" spans="1:5" s="49" customFormat="1" ht="12.95" customHeight="1" thickBot="1">
      <c r="A6" s="85">
        <v>1</v>
      </c>
      <c r="B6" s="86">
        <v>2</v>
      </c>
      <c r="C6" s="240"/>
      <c r="D6" s="240"/>
      <c r="E6" s="87">
        <v>3</v>
      </c>
    </row>
    <row r="7" spans="1:5" s="49" customFormat="1" ht="15.95" customHeight="1" thickBot="1">
      <c r="A7" s="96"/>
      <c r="B7" s="97" t="s">
        <v>43</v>
      </c>
      <c r="C7" s="97"/>
      <c r="D7" s="97"/>
      <c r="E7" s="157"/>
    </row>
    <row r="8" spans="1:5" s="49" customFormat="1" ht="12" customHeight="1" thickBot="1">
      <c r="A8" s="27" t="s">
        <v>8</v>
      </c>
      <c r="B8" s="19" t="s">
        <v>162</v>
      </c>
      <c r="C8" s="281">
        <v>181789</v>
      </c>
      <c r="D8" s="272">
        <v>185999</v>
      </c>
      <c r="E8" s="119">
        <v>125937</v>
      </c>
    </row>
    <row r="9" spans="1:5" s="57" customFormat="1" ht="12" customHeight="1">
      <c r="A9" s="205" t="s">
        <v>71</v>
      </c>
      <c r="B9" s="189" t="s">
        <v>163</v>
      </c>
      <c r="C9" s="282">
        <v>73546</v>
      </c>
      <c r="D9" s="273">
        <v>73546</v>
      </c>
      <c r="E9" s="121">
        <v>55895</v>
      </c>
    </row>
    <row r="10" spans="1:5" s="58" customFormat="1" ht="12" customHeight="1">
      <c r="A10" s="206" t="s">
        <v>72</v>
      </c>
      <c r="B10" s="190" t="s">
        <v>164</v>
      </c>
      <c r="C10" s="283">
        <v>22990</v>
      </c>
      <c r="D10" s="274">
        <v>22990</v>
      </c>
      <c r="E10" s="120">
        <v>17137</v>
      </c>
    </row>
    <row r="11" spans="1:5" s="58" customFormat="1" ht="12" customHeight="1">
      <c r="A11" s="206" t="s">
        <v>73</v>
      </c>
      <c r="B11" s="190" t="s">
        <v>165</v>
      </c>
      <c r="C11" s="283">
        <v>57708</v>
      </c>
      <c r="D11" s="274">
        <v>57063</v>
      </c>
      <c r="E11" s="120">
        <v>45572</v>
      </c>
    </row>
    <row r="12" spans="1:5" s="58" customFormat="1" ht="12" customHeight="1">
      <c r="A12" s="206" t="s">
        <v>74</v>
      </c>
      <c r="B12" s="190" t="s">
        <v>166</v>
      </c>
      <c r="C12" s="283">
        <v>2948</v>
      </c>
      <c r="D12" s="274">
        <v>2948</v>
      </c>
      <c r="E12" s="120">
        <v>2241</v>
      </c>
    </row>
    <row r="13" spans="1:5" s="58" customFormat="1" ht="12" customHeight="1">
      <c r="A13" s="206" t="s">
        <v>91</v>
      </c>
      <c r="B13" s="190" t="s">
        <v>404</v>
      </c>
      <c r="C13" s="283"/>
      <c r="D13" s="274">
        <v>516</v>
      </c>
      <c r="E13" s="120">
        <v>758</v>
      </c>
    </row>
    <row r="14" spans="1:5" s="58" customFormat="1" ht="12" customHeight="1" thickBot="1">
      <c r="A14" s="206" t="s">
        <v>75</v>
      </c>
      <c r="B14" s="190" t="s">
        <v>168</v>
      </c>
      <c r="C14" s="283">
        <v>24597</v>
      </c>
      <c r="D14" s="274">
        <v>28936</v>
      </c>
      <c r="E14" s="120">
        <v>4334</v>
      </c>
    </row>
    <row r="15" spans="1:5" s="57" customFormat="1" ht="12" customHeight="1" thickBot="1">
      <c r="A15" s="27" t="s">
        <v>9</v>
      </c>
      <c r="B15" s="114" t="s">
        <v>169</v>
      </c>
      <c r="C15" s="284">
        <v>29410</v>
      </c>
      <c r="D15" s="275">
        <v>29410</v>
      </c>
      <c r="E15" s="119">
        <v>30824</v>
      </c>
    </row>
    <row r="16" spans="1:5" s="57" customFormat="1" ht="12" customHeight="1">
      <c r="A16" s="205" t="s">
        <v>77</v>
      </c>
      <c r="B16" s="189" t="s">
        <v>170</v>
      </c>
      <c r="C16" s="282"/>
      <c r="D16" s="273"/>
      <c r="E16" s="121"/>
    </row>
    <row r="17" spans="1:5" s="57" customFormat="1" ht="12" customHeight="1">
      <c r="A17" s="206" t="s">
        <v>78</v>
      </c>
      <c r="B17" s="190" t="s">
        <v>171</v>
      </c>
      <c r="C17" s="283"/>
      <c r="D17" s="274"/>
      <c r="E17" s="120"/>
    </row>
    <row r="18" spans="1:5" s="57" customFormat="1" ht="12" customHeight="1">
      <c r="A18" s="206" t="s">
        <v>79</v>
      </c>
      <c r="B18" s="190" t="s">
        <v>388</v>
      </c>
      <c r="C18" s="283"/>
      <c r="D18" s="274"/>
      <c r="E18" s="120"/>
    </row>
    <row r="19" spans="1:5" s="57" customFormat="1" ht="12" customHeight="1">
      <c r="A19" s="206" t="s">
        <v>80</v>
      </c>
      <c r="B19" s="190" t="s">
        <v>389</v>
      </c>
      <c r="C19" s="283"/>
      <c r="D19" s="274"/>
      <c r="E19" s="120"/>
    </row>
    <row r="20" spans="1:5" s="57" customFormat="1" ht="12" customHeight="1">
      <c r="A20" s="206" t="s">
        <v>81</v>
      </c>
      <c r="B20" s="190" t="s">
        <v>172</v>
      </c>
      <c r="C20" s="283">
        <v>29410</v>
      </c>
      <c r="D20" s="274">
        <v>29410</v>
      </c>
      <c r="E20" s="120">
        <v>30824</v>
      </c>
    </row>
    <row r="21" spans="1:5" s="58" customFormat="1" ht="12" customHeight="1" thickBot="1">
      <c r="A21" s="207" t="s">
        <v>87</v>
      </c>
      <c r="B21" s="191" t="s">
        <v>173</v>
      </c>
      <c r="C21" s="285"/>
      <c r="D21" s="276"/>
      <c r="E21" s="122"/>
    </row>
    <row r="22" spans="1:5" s="58" customFormat="1" ht="12" customHeight="1" thickBot="1">
      <c r="A22" s="27" t="s">
        <v>10</v>
      </c>
      <c r="B22" s="19" t="s">
        <v>174</v>
      </c>
      <c r="C22" s="281">
        <v>9126</v>
      </c>
      <c r="D22" s="272">
        <v>9226</v>
      </c>
      <c r="E22" s="119">
        <v>2381</v>
      </c>
    </row>
    <row r="23" spans="1:5" s="58" customFormat="1" ht="12" customHeight="1">
      <c r="A23" s="205" t="s">
        <v>60</v>
      </c>
      <c r="B23" s="189" t="s">
        <v>175</v>
      </c>
      <c r="C23" s="282"/>
      <c r="D23" s="273">
        <v>100</v>
      </c>
      <c r="E23" s="121">
        <v>100</v>
      </c>
    </row>
    <row r="24" spans="1:5" s="57" customFormat="1" ht="12" customHeight="1">
      <c r="A24" s="206" t="s">
        <v>61</v>
      </c>
      <c r="B24" s="190" t="s">
        <v>176</v>
      </c>
      <c r="C24" s="283"/>
      <c r="D24" s="274"/>
      <c r="E24" s="120"/>
    </row>
    <row r="25" spans="1:5" s="58" customFormat="1" ht="12" customHeight="1">
      <c r="A25" s="206" t="s">
        <v>62</v>
      </c>
      <c r="B25" s="190" t="s">
        <v>390</v>
      </c>
      <c r="C25" s="283"/>
      <c r="D25" s="274"/>
      <c r="E25" s="120"/>
    </row>
    <row r="26" spans="1:5" s="58" customFormat="1" ht="12" customHeight="1">
      <c r="A26" s="206" t="s">
        <v>63</v>
      </c>
      <c r="B26" s="190" t="s">
        <v>391</v>
      </c>
      <c r="C26" s="283"/>
      <c r="D26" s="274"/>
      <c r="E26" s="120"/>
    </row>
    <row r="27" spans="1:5" s="58" customFormat="1" ht="12" customHeight="1">
      <c r="A27" s="206" t="s">
        <v>105</v>
      </c>
      <c r="B27" s="190" t="s">
        <v>177</v>
      </c>
      <c r="C27" s="283">
        <v>9126</v>
      </c>
      <c r="D27" s="274">
        <v>9126</v>
      </c>
      <c r="E27" s="120">
        <v>2281</v>
      </c>
    </row>
    <row r="28" spans="1:5" s="58" customFormat="1" ht="12" customHeight="1" thickBot="1">
      <c r="A28" s="207" t="s">
        <v>106</v>
      </c>
      <c r="B28" s="191" t="s">
        <v>178</v>
      </c>
      <c r="C28" s="285"/>
      <c r="D28" s="276"/>
      <c r="E28" s="122"/>
    </row>
    <row r="29" spans="1:5" s="58" customFormat="1" ht="12" customHeight="1" thickBot="1">
      <c r="A29" s="27" t="s">
        <v>107</v>
      </c>
      <c r="B29" s="19" t="s">
        <v>179</v>
      </c>
      <c r="C29" s="281">
        <v>40650</v>
      </c>
      <c r="D29" s="272">
        <v>44450</v>
      </c>
      <c r="E29" s="124">
        <v>43999</v>
      </c>
    </row>
    <row r="30" spans="1:5" s="58" customFormat="1" ht="12" customHeight="1">
      <c r="A30" s="205" t="s">
        <v>180</v>
      </c>
      <c r="B30" s="189" t="s">
        <v>186</v>
      </c>
      <c r="C30" s="282">
        <v>34650</v>
      </c>
      <c r="D30" s="273">
        <v>38150</v>
      </c>
      <c r="E30" s="184">
        <v>39651</v>
      </c>
    </row>
    <row r="31" spans="1:5" s="58" customFormat="1" ht="12" customHeight="1">
      <c r="A31" s="206" t="s">
        <v>181</v>
      </c>
      <c r="B31" s="190" t="s">
        <v>187</v>
      </c>
      <c r="C31" s="283">
        <v>34650</v>
      </c>
      <c r="D31" s="274">
        <v>38150</v>
      </c>
      <c r="E31" s="120">
        <v>39651</v>
      </c>
    </row>
    <row r="32" spans="1:5" s="58" customFormat="1" ht="12" customHeight="1">
      <c r="A32" s="206" t="s">
        <v>182</v>
      </c>
      <c r="B32" s="190" t="s">
        <v>188</v>
      </c>
      <c r="C32" s="283"/>
      <c r="D32" s="274"/>
      <c r="E32" s="120"/>
    </row>
    <row r="33" spans="1:5" s="58" customFormat="1" ht="12" customHeight="1">
      <c r="A33" s="206" t="s">
        <v>183</v>
      </c>
      <c r="B33" s="190" t="s">
        <v>189</v>
      </c>
      <c r="C33" s="283">
        <v>5500</v>
      </c>
      <c r="D33" s="274">
        <v>5500</v>
      </c>
      <c r="E33" s="120">
        <v>3208</v>
      </c>
    </row>
    <row r="34" spans="1:5" s="58" customFormat="1" ht="12" customHeight="1">
      <c r="A34" s="206" t="s">
        <v>184</v>
      </c>
      <c r="B34" s="190" t="s">
        <v>190</v>
      </c>
      <c r="C34" s="283"/>
      <c r="D34" s="274"/>
      <c r="E34" s="120">
        <v>106</v>
      </c>
    </row>
    <row r="35" spans="1:5" s="58" customFormat="1" ht="12" customHeight="1" thickBot="1">
      <c r="A35" s="207" t="s">
        <v>185</v>
      </c>
      <c r="B35" s="191" t="s">
        <v>191</v>
      </c>
      <c r="C35" s="285">
        <v>500</v>
      </c>
      <c r="D35" s="276">
        <v>800</v>
      </c>
      <c r="E35" s="122">
        <v>1034</v>
      </c>
    </row>
    <row r="36" spans="1:5" s="58" customFormat="1" ht="12" customHeight="1" thickBot="1">
      <c r="A36" s="27" t="s">
        <v>12</v>
      </c>
      <c r="B36" s="19" t="s">
        <v>192</v>
      </c>
      <c r="C36" s="281">
        <v>32632</v>
      </c>
      <c r="D36" s="272">
        <v>33482</v>
      </c>
      <c r="E36" s="119">
        <v>21417</v>
      </c>
    </row>
    <row r="37" spans="1:5" s="58" customFormat="1" ht="12" customHeight="1">
      <c r="A37" s="205" t="s">
        <v>64</v>
      </c>
      <c r="B37" s="189" t="s">
        <v>195</v>
      </c>
      <c r="C37" s="282">
        <v>750</v>
      </c>
      <c r="D37" s="273">
        <v>750</v>
      </c>
      <c r="E37" s="121">
        <v>185</v>
      </c>
    </row>
    <row r="38" spans="1:5" s="58" customFormat="1" ht="12" customHeight="1">
      <c r="A38" s="206" t="s">
        <v>65</v>
      </c>
      <c r="B38" s="190" t="s">
        <v>196</v>
      </c>
      <c r="C38" s="283">
        <v>406</v>
      </c>
      <c r="D38" s="274">
        <v>406</v>
      </c>
      <c r="E38" s="120">
        <v>399</v>
      </c>
    </row>
    <row r="39" spans="1:5" s="58" customFormat="1" ht="12" customHeight="1">
      <c r="A39" s="206" t="s">
        <v>66</v>
      </c>
      <c r="B39" s="190" t="s">
        <v>197</v>
      </c>
      <c r="C39" s="283"/>
      <c r="D39" s="274"/>
      <c r="E39" s="120"/>
    </row>
    <row r="40" spans="1:5" s="58" customFormat="1" ht="12" customHeight="1">
      <c r="A40" s="206" t="s">
        <v>109</v>
      </c>
      <c r="B40" s="190" t="s">
        <v>198</v>
      </c>
      <c r="C40" s="283">
        <v>2600</v>
      </c>
      <c r="D40" s="274">
        <v>2600</v>
      </c>
      <c r="E40" s="120">
        <v>2295</v>
      </c>
    </row>
    <row r="41" spans="1:5" s="58" customFormat="1" ht="12" customHeight="1">
      <c r="A41" s="206" t="s">
        <v>110</v>
      </c>
      <c r="B41" s="190" t="s">
        <v>199</v>
      </c>
      <c r="C41" s="283">
        <v>22492</v>
      </c>
      <c r="D41" s="274">
        <v>22492</v>
      </c>
      <c r="E41" s="120">
        <v>13856</v>
      </c>
    </row>
    <row r="42" spans="1:5" s="58" customFormat="1" ht="12" customHeight="1">
      <c r="A42" s="206" t="s">
        <v>111</v>
      </c>
      <c r="B42" s="190" t="s">
        <v>200</v>
      </c>
      <c r="C42" s="283">
        <v>6384</v>
      </c>
      <c r="D42" s="274">
        <v>6384</v>
      </c>
      <c r="E42" s="120">
        <v>3848</v>
      </c>
    </row>
    <row r="43" spans="1:5" s="58" customFormat="1" ht="12" customHeight="1">
      <c r="A43" s="206" t="s">
        <v>112</v>
      </c>
      <c r="B43" s="190" t="s">
        <v>201</v>
      </c>
      <c r="C43" s="283"/>
      <c r="D43" s="274"/>
      <c r="E43" s="120"/>
    </row>
    <row r="44" spans="1:5" s="58" customFormat="1" ht="12" customHeight="1">
      <c r="A44" s="206" t="s">
        <v>113</v>
      </c>
      <c r="B44" s="190" t="s">
        <v>202</v>
      </c>
      <c r="C44" s="283"/>
      <c r="D44" s="274">
        <v>300</v>
      </c>
      <c r="E44" s="120">
        <v>298</v>
      </c>
    </row>
    <row r="45" spans="1:5" s="58" customFormat="1" ht="12" customHeight="1">
      <c r="A45" s="206" t="s">
        <v>193</v>
      </c>
      <c r="B45" s="190" t="s">
        <v>203</v>
      </c>
      <c r="C45" s="283"/>
      <c r="D45" s="274"/>
      <c r="E45" s="123"/>
    </row>
    <row r="46" spans="1:5" s="58" customFormat="1" ht="12" customHeight="1" thickBot="1">
      <c r="A46" s="207" t="s">
        <v>194</v>
      </c>
      <c r="B46" s="191" t="s">
        <v>204</v>
      </c>
      <c r="C46" s="285"/>
      <c r="D46" s="276">
        <v>550</v>
      </c>
      <c r="E46" s="179">
        <v>536</v>
      </c>
    </row>
    <row r="47" spans="1:5" s="58" customFormat="1" ht="12" customHeight="1" thickBot="1">
      <c r="A47" s="27" t="s">
        <v>13</v>
      </c>
      <c r="B47" s="19" t="s">
        <v>205</v>
      </c>
      <c r="C47" s="281">
        <v>2055</v>
      </c>
      <c r="D47" s="272">
        <v>2055</v>
      </c>
      <c r="E47" s="119" t="s">
        <v>423</v>
      </c>
    </row>
    <row r="48" spans="1:5" s="58" customFormat="1" ht="12" customHeight="1">
      <c r="A48" s="205" t="s">
        <v>67</v>
      </c>
      <c r="B48" s="189" t="s">
        <v>209</v>
      </c>
      <c r="C48" s="282"/>
      <c r="D48" s="273"/>
      <c r="E48" s="230"/>
    </row>
    <row r="49" spans="1:5" s="58" customFormat="1" ht="12" customHeight="1">
      <c r="A49" s="206" t="s">
        <v>68</v>
      </c>
      <c r="B49" s="190" t="s">
        <v>210</v>
      </c>
      <c r="C49" s="283">
        <v>2055</v>
      </c>
      <c r="D49" s="274">
        <v>2055</v>
      </c>
      <c r="E49" s="123" t="s">
        <v>423</v>
      </c>
    </row>
    <row r="50" spans="1:5" s="58" customFormat="1" ht="12" customHeight="1">
      <c r="A50" s="206" t="s">
        <v>206</v>
      </c>
      <c r="B50" s="190" t="s">
        <v>211</v>
      </c>
      <c r="C50" s="283"/>
      <c r="D50" s="274"/>
      <c r="E50" s="123"/>
    </row>
    <row r="51" spans="1:5" s="58" customFormat="1" ht="12" customHeight="1">
      <c r="A51" s="206" t="s">
        <v>207</v>
      </c>
      <c r="B51" s="190" t="s">
        <v>212</v>
      </c>
      <c r="C51" s="283"/>
      <c r="D51" s="274"/>
      <c r="E51" s="123"/>
    </row>
    <row r="52" spans="1:5" s="58" customFormat="1" ht="12" customHeight="1" thickBot="1">
      <c r="A52" s="207" t="s">
        <v>208</v>
      </c>
      <c r="B52" s="191" t="s">
        <v>213</v>
      </c>
      <c r="C52" s="285"/>
      <c r="D52" s="276"/>
      <c r="E52" s="179"/>
    </row>
    <row r="53" spans="1:5" s="58" customFormat="1" ht="12" customHeight="1" thickBot="1">
      <c r="A53" s="27" t="s">
        <v>114</v>
      </c>
      <c r="B53" s="19" t="s">
        <v>214</v>
      </c>
      <c r="C53" s="281"/>
      <c r="D53" s="272"/>
      <c r="E53" s="119">
        <v>112</v>
      </c>
    </row>
    <row r="54" spans="1:5" s="58" customFormat="1" ht="12" customHeight="1">
      <c r="A54" s="205" t="s">
        <v>69</v>
      </c>
      <c r="B54" s="189" t="s">
        <v>215</v>
      </c>
      <c r="C54" s="282"/>
      <c r="D54" s="273"/>
      <c r="E54" s="121"/>
    </row>
    <row r="55" spans="1:5" s="58" customFormat="1" ht="12" customHeight="1">
      <c r="A55" s="206" t="s">
        <v>70</v>
      </c>
      <c r="B55" s="190" t="s">
        <v>392</v>
      </c>
      <c r="C55" s="283"/>
      <c r="D55" s="274"/>
      <c r="E55" s="120">
        <v>112</v>
      </c>
    </row>
    <row r="56" spans="1:5" s="58" customFormat="1" ht="12" customHeight="1">
      <c r="A56" s="206" t="s">
        <v>218</v>
      </c>
      <c r="B56" s="190" t="s">
        <v>216</v>
      </c>
      <c r="C56" s="283"/>
      <c r="D56" s="274"/>
      <c r="E56" s="120"/>
    </row>
    <row r="57" spans="1:5" s="58" customFormat="1" ht="12" customHeight="1" thickBot="1">
      <c r="A57" s="207" t="s">
        <v>219</v>
      </c>
      <c r="B57" s="191" t="s">
        <v>217</v>
      </c>
      <c r="C57" s="285"/>
      <c r="D57" s="276"/>
      <c r="E57" s="122"/>
    </row>
    <row r="58" spans="1:5" s="58" customFormat="1" ht="12" customHeight="1" thickBot="1">
      <c r="A58" s="27" t="s">
        <v>15</v>
      </c>
      <c r="B58" s="114" t="s">
        <v>220</v>
      </c>
      <c r="C58" s="284"/>
      <c r="D58" s="275"/>
      <c r="E58" s="119"/>
    </row>
    <row r="59" spans="1:5" s="58" customFormat="1" ht="12" customHeight="1">
      <c r="A59" s="205" t="s">
        <v>115</v>
      </c>
      <c r="B59" s="189" t="s">
        <v>222</v>
      </c>
      <c r="C59" s="282"/>
      <c r="D59" s="273"/>
      <c r="E59" s="123"/>
    </row>
    <row r="60" spans="1:5" s="58" customFormat="1" ht="12" customHeight="1">
      <c r="A60" s="206" t="s">
        <v>116</v>
      </c>
      <c r="B60" s="190" t="s">
        <v>393</v>
      </c>
      <c r="C60" s="283"/>
      <c r="D60" s="274"/>
      <c r="E60" s="123"/>
    </row>
    <row r="61" spans="1:5" s="58" customFormat="1" ht="12" customHeight="1">
      <c r="A61" s="206" t="s">
        <v>140</v>
      </c>
      <c r="B61" s="190" t="s">
        <v>223</v>
      </c>
      <c r="C61" s="283"/>
      <c r="D61" s="274"/>
      <c r="E61" s="123"/>
    </row>
    <row r="62" spans="1:5" s="58" customFormat="1" ht="12" customHeight="1" thickBot="1">
      <c r="A62" s="207" t="s">
        <v>221</v>
      </c>
      <c r="B62" s="191" t="s">
        <v>224</v>
      </c>
      <c r="C62" s="285"/>
      <c r="D62" s="276"/>
      <c r="E62" s="123"/>
    </row>
    <row r="63" spans="1:5" s="58" customFormat="1" ht="12" customHeight="1" thickBot="1">
      <c r="A63" s="27" t="s">
        <v>16</v>
      </c>
      <c r="B63" s="19" t="s">
        <v>225</v>
      </c>
      <c r="C63" s="281">
        <v>295662</v>
      </c>
      <c r="D63" s="272">
        <v>304622</v>
      </c>
      <c r="E63" s="124">
        <v>224670</v>
      </c>
    </row>
    <row r="64" spans="1:5" s="58" customFormat="1" ht="12" customHeight="1" thickBot="1">
      <c r="A64" s="208" t="s">
        <v>360</v>
      </c>
      <c r="B64" s="114" t="s">
        <v>227</v>
      </c>
      <c r="C64" s="284"/>
      <c r="D64" s="275"/>
      <c r="E64" s="119"/>
    </row>
    <row r="65" spans="1:5" s="58" customFormat="1" ht="12" customHeight="1">
      <c r="A65" s="205" t="s">
        <v>260</v>
      </c>
      <c r="B65" s="189" t="s">
        <v>228</v>
      </c>
      <c r="C65" s="282"/>
      <c r="D65" s="273"/>
      <c r="E65" s="123"/>
    </row>
    <row r="66" spans="1:5" s="58" customFormat="1" ht="12" customHeight="1">
      <c r="A66" s="206" t="s">
        <v>269</v>
      </c>
      <c r="B66" s="190" t="s">
        <v>229</v>
      </c>
      <c r="C66" s="283"/>
      <c r="D66" s="274"/>
      <c r="E66" s="123"/>
    </row>
    <row r="67" spans="1:5" s="58" customFormat="1" ht="12" customHeight="1" thickBot="1">
      <c r="A67" s="207" t="s">
        <v>270</v>
      </c>
      <c r="B67" s="193" t="s">
        <v>230</v>
      </c>
      <c r="C67" s="285"/>
      <c r="D67" s="276"/>
      <c r="E67" s="123"/>
    </row>
    <row r="68" spans="1:5" s="58" customFormat="1" ht="12" customHeight="1" thickBot="1">
      <c r="A68" s="208" t="s">
        <v>231</v>
      </c>
      <c r="B68" s="114" t="s">
        <v>232</v>
      </c>
      <c r="C68" s="284"/>
      <c r="D68" s="275"/>
      <c r="E68" s="119"/>
    </row>
    <row r="69" spans="1:5" s="58" customFormat="1" ht="12" customHeight="1">
      <c r="A69" s="205" t="s">
        <v>92</v>
      </c>
      <c r="B69" s="189" t="s">
        <v>233</v>
      </c>
      <c r="C69" s="282"/>
      <c r="D69" s="273"/>
      <c r="E69" s="123"/>
    </row>
    <row r="70" spans="1:5" s="58" customFormat="1" ht="12" customHeight="1">
      <c r="A70" s="206" t="s">
        <v>93</v>
      </c>
      <c r="B70" s="190" t="s">
        <v>234</v>
      </c>
      <c r="C70" s="283"/>
      <c r="D70" s="274"/>
      <c r="E70" s="123"/>
    </row>
    <row r="71" spans="1:5" s="58" customFormat="1" ht="12" customHeight="1">
      <c r="A71" s="206" t="s">
        <v>261</v>
      </c>
      <c r="B71" s="190" t="s">
        <v>235</v>
      </c>
      <c r="C71" s="283"/>
      <c r="D71" s="274"/>
      <c r="E71" s="123"/>
    </row>
    <row r="72" spans="1:5" s="58" customFormat="1" ht="12" customHeight="1" thickBot="1">
      <c r="A72" s="207" t="s">
        <v>262</v>
      </c>
      <c r="B72" s="191" t="s">
        <v>236</v>
      </c>
      <c r="C72" s="285"/>
      <c r="D72" s="276"/>
      <c r="E72" s="123"/>
    </row>
    <row r="73" spans="1:5" s="58" customFormat="1" ht="12" customHeight="1" thickBot="1">
      <c r="A73" s="208" t="s">
        <v>237</v>
      </c>
      <c r="B73" s="114" t="s">
        <v>238</v>
      </c>
      <c r="C73" s="284">
        <v>29077</v>
      </c>
      <c r="D73" s="275">
        <v>29077</v>
      </c>
      <c r="E73" s="119">
        <v>29077</v>
      </c>
    </row>
    <row r="74" spans="1:5" s="58" customFormat="1" ht="12" customHeight="1">
      <c r="A74" s="205" t="s">
        <v>263</v>
      </c>
      <c r="B74" s="189" t="s">
        <v>239</v>
      </c>
      <c r="C74" s="282">
        <v>29077</v>
      </c>
      <c r="D74" s="273">
        <v>29077</v>
      </c>
      <c r="E74" s="123">
        <v>29077</v>
      </c>
    </row>
    <row r="75" spans="1:5" s="58" customFormat="1" ht="12" customHeight="1" thickBot="1">
      <c r="A75" s="207" t="s">
        <v>264</v>
      </c>
      <c r="B75" s="191" t="s">
        <v>240</v>
      </c>
      <c r="C75" s="285"/>
      <c r="D75" s="276"/>
      <c r="E75" s="123"/>
    </row>
    <row r="76" spans="1:5" s="57" customFormat="1" ht="12" customHeight="1" thickBot="1">
      <c r="A76" s="208" t="s">
        <v>241</v>
      </c>
      <c r="B76" s="114" t="s">
        <v>242</v>
      </c>
      <c r="C76" s="284"/>
      <c r="D76" s="275"/>
      <c r="E76" s="119">
        <f>SUM(E77:E79)</f>
        <v>0</v>
      </c>
    </row>
    <row r="77" spans="1:5" s="58" customFormat="1" ht="12" customHeight="1">
      <c r="A77" s="205" t="s">
        <v>265</v>
      </c>
      <c r="B77" s="189" t="s">
        <v>243</v>
      </c>
      <c r="C77" s="282"/>
      <c r="D77" s="273"/>
      <c r="E77" s="123"/>
    </row>
    <row r="78" spans="1:5" s="58" customFormat="1" ht="12" customHeight="1">
      <c r="A78" s="206" t="s">
        <v>266</v>
      </c>
      <c r="B78" s="190" t="s">
        <v>244</v>
      </c>
      <c r="C78" s="283"/>
      <c r="D78" s="274"/>
      <c r="E78" s="123"/>
    </row>
    <row r="79" spans="1:5" s="58" customFormat="1" ht="12" customHeight="1" thickBot="1">
      <c r="A79" s="207" t="s">
        <v>267</v>
      </c>
      <c r="B79" s="191" t="s">
        <v>245</v>
      </c>
      <c r="C79" s="285"/>
      <c r="D79" s="276"/>
      <c r="E79" s="123"/>
    </row>
    <row r="80" spans="1:5" s="58" customFormat="1" ht="12" customHeight="1" thickBot="1">
      <c r="A80" s="208" t="s">
        <v>246</v>
      </c>
      <c r="B80" s="114" t="s">
        <v>268</v>
      </c>
      <c r="C80" s="284"/>
      <c r="D80" s="275"/>
      <c r="E80" s="119">
        <f>SUM(E81:E84)</f>
        <v>0</v>
      </c>
    </row>
    <row r="81" spans="1:5" s="58" customFormat="1" ht="12" customHeight="1">
      <c r="A81" s="209" t="s">
        <v>247</v>
      </c>
      <c r="B81" s="189" t="s">
        <v>248</v>
      </c>
      <c r="C81" s="282"/>
      <c r="D81" s="273"/>
      <c r="E81" s="123"/>
    </row>
    <row r="82" spans="1:5" s="58" customFormat="1" ht="12" customHeight="1">
      <c r="A82" s="210" t="s">
        <v>249</v>
      </c>
      <c r="B82" s="190" t="s">
        <v>250</v>
      </c>
      <c r="C82" s="283"/>
      <c r="D82" s="274"/>
      <c r="E82" s="123"/>
    </row>
    <row r="83" spans="1:5" s="58" customFormat="1" ht="12" customHeight="1">
      <c r="A83" s="210" t="s">
        <v>251</v>
      </c>
      <c r="B83" s="190" t="s">
        <v>252</v>
      </c>
      <c r="C83" s="283"/>
      <c r="D83" s="274"/>
      <c r="E83" s="123"/>
    </row>
    <row r="84" spans="1:5" s="57" customFormat="1" ht="12" customHeight="1" thickBot="1">
      <c r="A84" s="211" t="s">
        <v>253</v>
      </c>
      <c r="B84" s="191" t="s">
        <v>254</v>
      </c>
      <c r="C84" s="285"/>
      <c r="D84" s="276"/>
      <c r="E84" s="123"/>
    </row>
    <row r="85" spans="1:5" s="57" customFormat="1" ht="12" customHeight="1" thickBot="1">
      <c r="A85" s="208" t="s">
        <v>255</v>
      </c>
      <c r="B85" s="114" t="s">
        <v>256</v>
      </c>
      <c r="C85" s="284"/>
      <c r="D85" s="275"/>
      <c r="E85" s="231"/>
    </row>
    <row r="86" spans="1:5" s="57" customFormat="1" ht="12" customHeight="1" thickBot="1">
      <c r="A86" s="208" t="s">
        <v>257</v>
      </c>
      <c r="B86" s="197" t="s">
        <v>258</v>
      </c>
      <c r="C86" s="286">
        <v>29077</v>
      </c>
      <c r="D86" s="277">
        <v>29077</v>
      </c>
      <c r="E86" s="124">
        <f>+E64+E68+E73+E76+E80+E85</f>
        <v>29077</v>
      </c>
    </row>
    <row r="87" spans="1:5" s="57" customFormat="1" ht="12" customHeight="1" thickBot="1">
      <c r="A87" s="212" t="s">
        <v>271</v>
      </c>
      <c r="B87" s="199" t="s">
        <v>387</v>
      </c>
      <c r="C87" s="287">
        <v>324739</v>
      </c>
      <c r="D87" s="278">
        <v>333699</v>
      </c>
      <c r="E87" s="124">
        <f>+E63+E86</f>
        <v>253747</v>
      </c>
    </row>
    <row r="88" spans="1:5" s="58" customFormat="1" ht="15" customHeight="1">
      <c r="A88" s="102"/>
      <c r="B88" s="103"/>
      <c r="C88" s="103"/>
      <c r="D88" s="103"/>
      <c r="E88" s="160"/>
    </row>
    <row r="89" spans="1:5" ht="13.5" thickBot="1">
      <c r="A89" s="213"/>
      <c r="B89" s="105"/>
      <c r="C89" s="105"/>
      <c r="D89" s="105"/>
      <c r="E89" s="161"/>
    </row>
    <row r="90" spans="1:5" s="49" customFormat="1" ht="16.5" customHeight="1" thickBot="1">
      <c r="A90" s="106"/>
      <c r="B90" s="107" t="s">
        <v>44</v>
      </c>
      <c r="C90" s="107"/>
      <c r="D90" s="107"/>
      <c r="E90" s="162"/>
    </row>
    <row r="91" spans="1:5" s="59" customFormat="1" ht="12" customHeight="1" thickBot="1">
      <c r="A91" s="182" t="s">
        <v>8</v>
      </c>
      <c r="B91" s="26" t="s">
        <v>274</v>
      </c>
      <c r="C91" s="271">
        <v>290803</v>
      </c>
      <c r="D91" s="271">
        <v>297543</v>
      </c>
      <c r="E91" s="118">
        <v>227707</v>
      </c>
    </row>
    <row r="92" spans="1:5" ht="12" customHeight="1">
      <c r="A92" s="214" t="s">
        <v>71</v>
      </c>
      <c r="B92" s="8" t="s">
        <v>38</v>
      </c>
      <c r="C92" s="259">
        <v>47356</v>
      </c>
      <c r="D92" s="259">
        <v>48341</v>
      </c>
      <c r="E92" s="413">
        <v>46671</v>
      </c>
    </row>
    <row r="93" spans="1:5" ht="12" customHeight="1">
      <c r="A93" s="206" t="s">
        <v>72</v>
      </c>
      <c r="B93" s="6" t="s">
        <v>117</v>
      </c>
      <c r="C93" s="260">
        <v>9984</v>
      </c>
      <c r="D93" s="260">
        <v>10249</v>
      </c>
      <c r="E93" s="414">
        <v>9170</v>
      </c>
    </row>
    <row r="94" spans="1:5" ht="12" customHeight="1">
      <c r="A94" s="206" t="s">
        <v>73</v>
      </c>
      <c r="B94" s="6" t="s">
        <v>90</v>
      </c>
      <c r="C94" s="261">
        <v>73530</v>
      </c>
      <c r="D94" s="261">
        <v>76442</v>
      </c>
      <c r="E94" s="415">
        <v>58519</v>
      </c>
    </row>
    <row r="95" spans="1:5" ht="12" customHeight="1">
      <c r="A95" s="206" t="s">
        <v>74</v>
      </c>
      <c r="B95" s="6" t="s">
        <v>118</v>
      </c>
      <c r="C95" s="266">
        <v>57256</v>
      </c>
      <c r="D95" s="266">
        <v>57266</v>
      </c>
      <c r="E95" s="416">
        <v>35234</v>
      </c>
    </row>
    <row r="96" spans="1:5" ht="12" customHeight="1">
      <c r="A96" s="206" t="s">
        <v>82</v>
      </c>
      <c r="B96" s="6" t="s">
        <v>119</v>
      </c>
      <c r="C96" s="266">
        <v>102677</v>
      </c>
      <c r="D96" s="266">
        <v>105245</v>
      </c>
      <c r="E96" s="416">
        <v>78113</v>
      </c>
    </row>
    <row r="97" spans="1:5" ht="12" customHeight="1">
      <c r="A97" s="206" t="s">
        <v>75</v>
      </c>
      <c r="B97" s="6" t="s">
        <v>275</v>
      </c>
      <c r="C97" s="266"/>
      <c r="D97" s="266"/>
      <c r="E97" s="416">
        <v>30</v>
      </c>
    </row>
    <row r="98" spans="1:5" ht="12" customHeight="1">
      <c r="A98" s="206" t="s">
        <v>76</v>
      </c>
      <c r="B98" s="74" t="s">
        <v>405</v>
      </c>
      <c r="C98" s="279">
        <v>89393</v>
      </c>
      <c r="D98" s="270">
        <v>91961</v>
      </c>
      <c r="E98" s="416">
        <v>66098</v>
      </c>
    </row>
    <row r="99" spans="1:5" ht="12" customHeight="1">
      <c r="A99" s="206" t="s">
        <v>83</v>
      </c>
      <c r="B99" s="75" t="s">
        <v>276</v>
      </c>
      <c r="C99" s="261"/>
      <c r="D99" s="261"/>
      <c r="E99" s="415"/>
    </row>
    <row r="100" spans="1:5" ht="12" customHeight="1">
      <c r="A100" s="206" t="s">
        <v>84</v>
      </c>
      <c r="B100" s="75" t="s">
        <v>277</v>
      </c>
      <c r="C100" s="261"/>
      <c r="D100" s="261"/>
      <c r="E100" s="415"/>
    </row>
    <row r="101" spans="1:5" ht="12" customHeight="1">
      <c r="A101" s="206" t="s">
        <v>85</v>
      </c>
      <c r="B101" s="74" t="s">
        <v>278</v>
      </c>
      <c r="C101" s="262">
        <v>700</v>
      </c>
      <c r="D101" s="262">
        <v>700</v>
      </c>
      <c r="E101" s="415">
        <v>511</v>
      </c>
    </row>
    <row r="102" spans="1:5" ht="12" customHeight="1">
      <c r="A102" s="206" t="s">
        <v>86</v>
      </c>
      <c r="B102" s="74" t="s">
        <v>279</v>
      </c>
      <c r="C102" s="262"/>
      <c r="D102" s="262"/>
      <c r="E102" s="415"/>
    </row>
    <row r="103" spans="1:5" ht="12" customHeight="1">
      <c r="A103" s="206" t="s">
        <v>88</v>
      </c>
      <c r="B103" s="75" t="s">
        <v>280</v>
      </c>
      <c r="C103" s="261"/>
      <c r="D103" s="261"/>
      <c r="E103" s="415"/>
    </row>
    <row r="104" spans="1:5" ht="12" customHeight="1">
      <c r="A104" s="215" t="s">
        <v>120</v>
      </c>
      <c r="B104" s="76" t="s">
        <v>281</v>
      </c>
      <c r="C104" s="261"/>
      <c r="D104" s="261"/>
      <c r="E104" s="415"/>
    </row>
    <row r="105" spans="1:5" ht="12" customHeight="1">
      <c r="A105" s="206" t="s">
        <v>272</v>
      </c>
      <c r="B105" s="76" t="s">
        <v>282</v>
      </c>
      <c r="C105" s="261"/>
      <c r="D105" s="261"/>
      <c r="E105" s="415"/>
    </row>
    <row r="106" spans="1:5" ht="12" customHeight="1" thickBot="1">
      <c r="A106" s="216" t="s">
        <v>273</v>
      </c>
      <c r="B106" s="77" t="s">
        <v>283</v>
      </c>
      <c r="C106" s="263">
        <v>12584</v>
      </c>
      <c r="D106" s="263">
        <v>12584</v>
      </c>
      <c r="E106" s="417">
        <v>11474</v>
      </c>
    </row>
    <row r="107" spans="1:5" ht="12" customHeight="1" thickBot="1">
      <c r="A107" s="27" t="s">
        <v>9</v>
      </c>
      <c r="B107" s="25" t="s">
        <v>284</v>
      </c>
      <c r="C107" s="264">
        <v>24636</v>
      </c>
      <c r="D107" s="264">
        <v>26856</v>
      </c>
      <c r="E107" s="119">
        <v>9748</v>
      </c>
    </row>
    <row r="108" spans="1:5" ht="12" customHeight="1">
      <c r="A108" s="205" t="s">
        <v>77</v>
      </c>
      <c r="B108" s="6" t="s">
        <v>138</v>
      </c>
      <c r="C108" s="265">
        <v>13606</v>
      </c>
      <c r="D108" s="265">
        <v>14876</v>
      </c>
      <c r="E108" s="121">
        <v>8697</v>
      </c>
    </row>
    <row r="109" spans="1:5" ht="12" customHeight="1">
      <c r="A109" s="205" t="s">
        <v>78</v>
      </c>
      <c r="B109" s="6" t="s">
        <v>288</v>
      </c>
      <c r="C109" s="266"/>
      <c r="D109" s="266"/>
      <c r="E109" s="178"/>
    </row>
    <row r="110" spans="1:5" ht="12" customHeight="1">
      <c r="A110" s="205" t="s">
        <v>79</v>
      </c>
      <c r="B110" s="6" t="s">
        <v>121</v>
      </c>
      <c r="C110" s="266">
        <v>11030</v>
      </c>
      <c r="D110" s="266">
        <v>11980</v>
      </c>
      <c r="E110" s="178">
        <v>1051</v>
      </c>
    </row>
    <row r="111" spans="1:5" ht="12" customHeight="1">
      <c r="A111" s="205" t="s">
        <v>80</v>
      </c>
      <c r="B111" s="6" t="s">
        <v>289</v>
      </c>
      <c r="C111" s="266"/>
      <c r="D111" s="266"/>
      <c r="E111" s="178"/>
    </row>
    <row r="112" spans="1:5" ht="12" customHeight="1">
      <c r="A112" s="205" t="s">
        <v>81</v>
      </c>
      <c r="B112" s="115" t="s">
        <v>141</v>
      </c>
      <c r="C112" s="267"/>
      <c r="D112" s="267"/>
      <c r="E112" s="178"/>
    </row>
    <row r="113" spans="1:5" ht="12" customHeight="1">
      <c r="A113" s="205" t="s">
        <v>87</v>
      </c>
      <c r="B113" s="115" t="s">
        <v>394</v>
      </c>
      <c r="C113" s="267"/>
      <c r="D113" s="267"/>
      <c r="E113" s="178"/>
    </row>
    <row r="114" spans="1:5" ht="12" customHeight="1">
      <c r="A114" s="205" t="s">
        <v>89</v>
      </c>
      <c r="B114" s="75" t="s">
        <v>294</v>
      </c>
      <c r="C114" s="266"/>
      <c r="D114" s="266"/>
      <c r="E114" s="178"/>
    </row>
    <row r="115" spans="1:5" ht="12" customHeight="1">
      <c r="A115" s="205" t="s">
        <v>122</v>
      </c>
      <c r="B115" s="75" t="s">
        <v>277</v>
      </c>
      <c r="C115" s="266"/>
      <c r="D115" s="266"/>
      <c r="E115" s="178"/>
    </row>
    <row r="116" spans="1:5" ht="12" customHeight="1">
      <c r="A116" s="205" t="s">
        <v>123</v>
      </c>
      <c r="B116" s="75" t="s">
        <v>293</v>
      </c>
      <c r="C116" s="266"/>
      <c r="D116" s="266"/>
      <c r="E116" s="178"/>
    </row>
    <row r="117" spans="1:5" ht="12" customHeight="1">
      <c r="A117" s="205" t="s">
        <v>124</v>
      </c>
      <c r="B117" s="75" t="s">
        <v>292</v>
      </c>
      <c r="C117" s="266"/>
      <c r="D117" s="266"/>
      <c r="E117" s="178"/>
    </row>
    <row r="118" spans="1:5" ht="12" customHeight="1">
      <c r="A118" s="205" t="s">
        <v>285</v>
      </c>
      <c r="B118" s="75" t="s">
        <v>280</v>
      </c>
      <c r="C118" s="266"/>
      <c r="D118" s="266"/>
      <c r="E118" s="178"/>
    </row>
    <row r="119" spans="1:5" ht="12" customHeight="1">
      <c r="A119" s="205" t="s">
        <v>286</v>
      </c>
      <c r="B119" s="75" t="s">
        <v>291</v>
      </c>
      <c r="C119" s="266"/>
      <c r="D119" s="266"/>
      <c r="E119" s="178"/>
    </row>
    <row r="120" spans="1:5" ht="12" customHeight="1" thickBot="1">
      <c r="A120" s="215" t="s">
        <v>287</v>
      </c>
      <c r="B120" s="75" t="s">
        <v>290</v>
      </c>
      <c r="C120" s="266"/>
      <c r="D120" s="266"/>
      <c r="E120" s="178"/>
    </row>
    <row r="121" spans="1:5" ht="12" customHeight="1" thickBot="1">
      <c r="A121" s="27" t="s">
        <v>10</v>
      </c>
      <c r="B121" s="254" t="s">
        <v>295</v>
      </c>
      <c r="C121" s="268">
        <v>9300</v>
      </c>
      <c r="D121" s="268">
        <v>9300</v>
      </c>
      <c r="E121" s="258"/>
    </row>
    <row r="122" spans="1:5" ht="12" customHeight="1">
      <c r="A122" s="205" t="s">
        <v>60</v>
      </c>
      <c r="B122" s="6" t="s">
        <v>46</v>
      </c>
      <c r="C122" s="266">
        <v>7300</v>
      </c>
      <c r="D122" s="266">
        <v>7300</v>
      </c>
      <c r="E122" s="178"/>
    </row>
    <row r="123" spans="1:5" ht="12" customHeight="1" thickBot="1">
      <c r="A123" s="207" t="s">
        <v>61</v>
      </c>
      <c r="B123" s="10" t="s">
        <v>47</v>
      </c>
      <c r="C123" s="261">
        <v>2000</v>
      </c>
      <c r="D123" s="261">
        <v>2000</v>
      </c>
      <c r="E123" s="122"/>
    </row>
    <row r="124" spans="1:5" ht="12" customHeight="1" thickBot="1">
      <c r="A124" s="27" t="s">
        <v>11</v>
      </c>
      <c r="B124" s="62" t="s">
        <v>296</v>
      </c>
      <c r="C124" s="269">
        <v>324739</v>
      </c>
      <c r="D124" s="269">
        <v>333699</v>
      </c>
      <c r="E124" s="119">
        <v>237455</v>
      </c>
    </row>
    <row r="125" spans="1:5" ht="12" customHeight="1" thickBot="1">
      <c r="A125" s="27" t="s">
        <v>12</v>
      </c>
      <c r="B125" s="62" t="s">
        <v>297</v>
      </c>
      <c r="C125" s="366"/>
      <c r="D125" s="366"/>
      <c r="E125" s="118"/>
    </row>
    <row r="126" spans="1:5" s="59" customFormat="1" ht="12" customHeight="1">
      <c r="A126" s="205" t="s">
        <v>64</v>
      </c>
      <c r="B126" s="7" t="s">
        <v>298</v>
      </c>
      <c r="C126" s="266"/>
      <c r="D126" s="266"/>
      <c r="E126" s="178"/>
    </row>
    <row r="127" spans="1:5" ht="12" customHeight="1">
      <c r="A127" s="205" t="s">
        <v>65</v>
      </c>
      <c r="B127" s="7" t="s">
        <v>299</v>
      </c>
      <c r="C127" s="266"/>
      <c r="D127" s="6"/>
      <c r="E127" s="178"/>
    </row>
    <row r="128" spans="1:5" ht="12" customHeight="1" thickBot="1">
      <c r="A128" s="215" t="s">
        <v>66</v>
      </c>
      <c r="B128" s="5" t="s">
        <v>300</v>
      </c>
      <c r="C128" s="266"/>
      <c r="D128" s="6"/>
      <c r="E128" s="178"/>
    </row>
    <row r="129" spans="1:13" ht="12" customHeight="1" thickBot="1">
      <c r="A129" s="27" t="s">
        <v>13</v>
      </c>
      <c r="B129" s="62" t="s">
        <v>359</v>
      </c>
      <c r="C129" s="268"/>
      <c r="D129" s="254"/>
      <c r="E129" s="258">
        <f>+E130+E131+E132+E133</f>
        <v>0</v>
      </c>
    </row>
    <row r="130" spans="1:13" ht="12" customHeight="1">
      <c r="A130" s="205" t="s">
        <v>67</v>
      </c>
      <c r="B130" s="7" t="s">
        <v>301</v>
      </c>
      <c r="C130" s="266"/>
      <c r="D130" s="6"/>
      <c r="E130" s="178"/>
    </row>
    <row r="131" spans="1:13" ht="12" customHeight="1">
      <c r="A131" s="205" t="s">
        <v>68</v>
      </c>
      <c r="B131" s="7" t="s">
        <v>302</v>
      </c>
      <c r="C131" s="266"/>
      <c r="D131" s="6"/>
      <c r="E131" s="178"/>
    </row>
    <row r="132" spans="1:13" ht="12" customHeight="1">
      <c r="A132" s="205" t="s">
        <v>206</v>
      </c>
      <c r="B132" s="7" t="s">
        <v>303</v>
      </c>
      <c r="C132" s="266"/>
      <c r="D132" s="6"/>
      <c r="E132" s="178"/>
    </row>
    <row r="133" spans="1:13" s="59" customFormat="1" ht="12" customHeight="1" thickBot="1">
      <c r="A133" s="215" t="s">
        <v>207</v>
      </c>
      <c r="B133" s="5" t="s">
        <v>304</v>
      </c>
      <c r="C133" s="266"/>
      <c r="D133" s="6"/>
      <c r="E133" s="178"/>
    </row>
    <row r="134" spans="1:13" ht="12" customHeight="1" thickBot="1">
      <c r="A134" s="27" t="s">
        <v>14</v>
      </c>
      <c r="B134" s="62" t="s">
        <v>305</v>
      </c>
      <c r="C134" s="268"/>
      <c r="D134" s="254"/>
      <c r="E134" s="332">
        <f>+E135+E136+E137+E138</f>
        <v>0</v>
      </c>
      <c r="M134" s="113"/>
    </row>
    <row r="135" spans="1:13">
      <c r="A135" s="205" t="s">
        <v>69</v>
      </c>
      <c r="B135" s="7" t="s">
        <v>306</v>
      </c>
      <c r="C135" s="266"/>
      <c r="D135" s="6"/>
      <c r="E135" s="178"/>
    </row>
    <row r="136" spans="1:13" ht="12" customHeight="1">
      <c r="A136" s="205" t="s">
        <v>70</v>
      </c>
      <c r="B136" s="7" t="s">
        <v>316</v>
      </c>
      <c r="C136" s="266"/>
      <c r="D136" s="6"/>
      <c r="E136" s="178"/>
    </row>
    <row r="137" spans="1:13" s="59" customFormat="1" ht="12" customHeight="1">
      <c r="A137" s="205" t="s">
        <v>218</v>
      </c>
      <c r="B137" s="7" t="s">
        <v>307</v>
      </c>
      <c r="C137" s="266"/>
      <c r="D137" s="6"/>
      <c r="E137" s="178"/>
    </row>
    <row r="138" spans="1:13" s="59" customFormat="1" ht="12" customHeight="1" thickBot="1">
      <c r="A138" s="215" t="s">
        <v>219</v>
      </c>
      <c r="B138" s="5" t="s">
        <v>308</v>
      </c>
      <c r="C138" s="266"/>
      <c r="D138" s="6"/>
      <c r="E138" s="178"/>
    </row>
    <row r="139" spans="1:13" s="59" customFormat="1" ht="12" customHeight="1" thickBot="1">
      <c r="A139" s="27" t="s">
        <v>15</v>
      </c>
      <c r="B139" s="62" t="s">
        <v>309</v>
      </c>
      <c r="C139" s="268"/>
      <c r="D139" s="254"/>
      <c r="E139" s="370">
        <f>+E140+E141+E142+E143</f>
        <v>0</v>
      </c>
    </row>
    <row r="140" spans="1:13" s="59" customFormat="1" ht="12" customHeight="1">
      <c r="A140" s="205" t="s">
        <v>115</v>
      </c>
      <c r="B140" s="7" t="s">
        <v>310</v>
      </c>
      <c r="C140" s="266"/>
      <c r="D140" s="6"/>
      <c r="E140" s="178"/>
    </row>
    <row r="141" spans="1:13" s="59" customFormat="1" ht="12" customHeight="1">
      <c r="A141" s="205" t="s">
        <v>116</v>
      </c>
      <c r="B141" s="7" t="s">
        <v>311</v>
      </c>
      <c r="C141" s="266"/>
      <c r="D141" s="6"/>
      <c r="E141" s="178"/>
    </row>
    <row r="142" spans="1:13" s="59" customFormat="1" ht="12" customHeight="1">
      <c r="A142" s="205" t="s">
        <v>140</v>
      </c>
      <c r="B142" s="7" t="s">
        <v>312</v>
      </c>
      <c r="C142" s="266"/>
      <c r="D142" s="6"/>
      <c r="E142" s="178"/>
    </row>
    <row r="143" spans="1:13" ht="12.75" customHeight="1" thickBot="1">
      <c r="A143" s="205" t="s">
        <v>221</v>
      </c>
      <c r="B143" s="7" t="s">
        <v>313</v>
      </c>
      <c r="C143" s="266"/>
      <c r="D143" s="6"/>
      <c r="E143" s="178"/>
    </row>
    <row r="144" spans="1:13" ht="12" customHeight="1" thickBot="1">
      <c r="A144" s="27" t="s">
        <v>16</v>
      </c>
      <c r="B144" s="62" t="s">
        <v>314</v>
      </c>
      <c r="C144" s="367"/>
      <c r="D144" s="368"/>
      <c r="E144" s="369">
        <f>+E125+E129+E134+E139</f>
        <v>0</v>
      </c>
    </row>
    <row r="145" spans="1:5" ht="15" customHeight="1" thickBot="1">
      <c r="A145" s="217" t="s">
        <v>17</v>
      </c>
      <c r="B145" s="168" t="s">
        <v>315</v>
      </c>
      <c r="C145" s="280">
        <v>324739</v>
      </c>
      <c r="D145" s="280">
        <v>333699</v>
      </c>
      <c r="E145" s="201">
        <f>+E124+E144</f>
        <v>237455</v>
      </c>
    </row>
    <row r="146" spans="1:5" ht="13.5" thickBot="1">
      <c r="A146" s="171"/>
      <c r="B146" s="172"/>
      <c r="C146" s="172"/>
      <c r="D146" s="172"/>
      <c r="E146" s="173"/>
    </row>
    <row r="147" spans="1:5" ht="15" customHeight="1" thickBot="1">
      <c r="A147" s="111" t="s">
        <v>133</v>
      </c>
      <c r="B147" s="112"/>
      <c r="C147" s="371">
        <v>13</v>
      </c>
      <c r="D147" s="371">
        <v>13</v>
      </c>
      <c r="E147" s="61">
        <v>13</v>
      </c>
    </row>
    <row r="148" spans="1:5" ht="14.25" customHeight="1" thickBot="1">
      <c r="A148" s="111" t="s">
        <v>134</v>
      </c>
      <c r="B148" s="112"/>
      <c r="C148" s="371">
        <v>15</v>
      </c>
      <c r="D148" s="371">
        <v>15</v>
      </c>
      <c r="E148" s="61"/>
    </row>
  </sheetData>
  <sheetProtection formatCells="0"/>
  <mergeCells count="1">
    <mergeCell ref="B1:E1"/>
  </mergeCells>
  <phoneticPr fontId="0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verticalDpi="300" r:id="rId1"/>
  <headerFooter alignWithMargins="0"/>
  <rowBreaks count="1" manualBreakCount="1">
    <brk id="87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92D050"/>
  </sheetPr>
  <dimension ref="A1:G58"/>
  <sheetViews>
    <sheetView workbookViewId="0">
      <selection activeCell="B1" sqref="B1:E1"/>
    </sheetView>
  </sheetViews>
  <sheetFormatPr defaultRowHeight="12.75"/>
  <cols>
    <col min="1" max="1" width="13" style="109" customWidth="1"/>
    <col min="2" max="2" width="59.6640625" style="110" customWidth="1"/>
    <col min="3" max="3" width="13.5" style="110" customWidth="1"/>
    <col min="4" max="4" width="14.1640625" style="110" customWidth="1"/>
    <col min="5" max="5" width="18" style="110" customWidth="1"/>
    <col min="6" max="16384" width="9.33203125" style="110"/>
  </cols>
  <sheetData>
    <row r="1" spans="1:7" s="90" customFormat="1" ht="21" customHeight="1" thickBot="1">
      <c r="A1" s="89"/>
      <c r="B1" s="443" t="s">
        <v>432</v>
      </c>
      <c r="C1" s="443"/>
      <c r="D1" s="443"/>
      <c r="E1" s="444"/>
    </row>
    <row r="2" spans="1:7" s="225" customFormat="1" ht="25.5" customHeight="1">
      <c r="A2" s="180" t="s">
        <v>131</v>
      </c>
      <c r="B2" s="152" t="s">
        <v>400</v>
      </c>
      <c r="C2" s="237"/>
      <c r="D2" s="237"/>
      <c r="E2" s="165" t="s">
        <v>48</v>
      </c>
    </row>
    <row r="3" spans="1:7" s="225" customFormat="1" ht="24.75" thickBot="1">
      <c r="A3" s="218" t="s">
        <v>130</v>
      </c>
      <c r="B3" s="153" t="s">
        <v>365</v>
      </c>
      <c r="C3" s="238"/>
      <c r="D3" s="238"/>
      <c r="E3" s="166"/>
    </row>
    <row r="4" spans="1:7" s="226" customFormat="1" ht="15.95" customHeight="1" thickBot="1">
      <c r="A4" s="92"/>
      <c r="B4" s="92"/>
      <c r="C4" s="92"/>
      <c r="D4" s="92"/>
      <c r="E4" s="93" t="s">
        <v>41</v>
      </c>
    </row>
    <row r="5" spans="1:7" ht="39.75" customHeight="1" thickBot="1">
      <c r="A5" s="181" t="s">
        <v>132</v>
      </c>
      <c r="B5" s="94" t="s">
        <v>42</v>
      </c>
      <c r="C5" s="239" t="s">
        <v>419</v>
      </c>
      <c r="D5" s="239" t="s">
        <v>410</v>
      </c>
      <c r="E5" s="95" t="s">
        <v>417</v>
      </c>
    </row>
    <row r="6" spans="1:7" s="227" customFormat="1" ht="12.95" customHeight="1" thickBot="1">
      <c r="A6" s="85">
        <v>1</v>
      </c>
      <c r="B6" s="86">
        <v>2</v>
      </c>
      <c r="C6" s="240"/>
      <c r="D6" s="240"/>
      <c r="E6" s="87">
        <v>3</v>
      </c>
    </row>
    <row r="7" spans="1:7" s="227" customFormat="1" ht="15.95" customHeight="1" thickBot="1">
      <c r="A7" s="96"/>
      <c r="B7" s="97" t="s">
        <v>43</v>
      </c>
      <c r="C7" s="97"/>
      <c r="D7" s="97"/>
      <c r="E7" s="98"/>
      <c r="G7" s="236"/>
    </row>
    <row r="8" spans="1:7" s="167" customFormat="1" ht="12" customHeight="1" thickBot="1">
      <c r="A8" s="85" t="s">
        <v>8</v>
      </c>
      <c r="B8" s="99" t="s">
        <v>366</v>
      </c>
      <c r="C8" s="252"/>
      <c r="D8" s="252"/>
      <c r="E8" s="253">
        <f>SUM(E9:E18)</f>
        <v>0</v>
      </c>
    </row>
    <row r="9" spans="1:7" s="167" customFormat="1" ht="12" customHeight="1">
      <c r="A9" s="219" t="s">
        <v>71</v>
      </c>
      <c r="B9" s="8" t="s">
        <v>195</v>
      </c>
      <c r="C9" s="6"/>
      <c r="D9" s="6"/>
      <c r="E9" s="127"/>
    </row>
    <row r="10" spans="1:7" s="167" customFormat="1" ht="12" customHeight="1">
      <c r="A10" s="220" t="s">
        <v>72</v>
      </c>
      <c r="B10" s="6" t="s">
        <v>196</v>
      </c>
      <c r="C10" s="6"/>
      <c r="D10" s="6"/>
      <c r="E10" s="127"/>
    </row>
    <row r="11" spans="1:7" s="167" customFormat="1" ht="12" customHeight="1">
      <c r="A11" s="220" t="s">
        <v>73</v>
      </c>
      <c r="B11" s="6" t="s">
        <v>197</v>
      </c>
      <c r="C11" s="6"/>
      <c r="D11" s="6"/>
      <c r="E11" s="127"/>
    </row>
    <row r="12" spans="1:7" s="167" customFormat="1" ht="12" customHeight="1">
      <c r="A12" s="220" t="s">
        <v>74</v>
      </c>
      <c r="B12" s="6" t="s">
        <v>198</v>
      </c>
      <c r="C12" s="6"/>
      <c r="D12" s="6"/>
      <c r="E12" s="127"/>
    </row>
    <row r="13" spans="1:7" s="167" customFormat="1" ht="12" customHeight="1">
      <c r="A13" s="220" t="s">
        <v>91</v>
      </c>
      <c r="B13" s="6" t="s">
        <v>199</v>
      </c>
      <c r="C13" s="6"/>
      <c r="D13" s="6"/>
      <c r="E13" s="127"/>
    </row>
    <row r="14" spans="1:7" s="167" customFormat="1" ht="12" customHeight="1">
      <c r="A14" s="220" t="s">
        <v>75</v>
      </c>
      <c r="B14" s="6" t="s">
        <v>367</v>
      </c>
      <c r="C14" s="6"/>
      <c r="D14" s="6"/>
      <c r="E14" s="127"/>
    </row>
    <row r="15" spans="1:7" s="167" customFormat="1" ht="12" customHeight="1">
      <c r="A15" s="220" t="s">
        <v>76</v>
      </c>
      <c r="B15" s="5" t="s">
        <v>368</v>
      </c>
      <c r="C15" s="6"/>
      <c r="D15" s="6"/>
      <c r="E15" s="127"/>
    </row>
    <row r="16" spans="1:7" s="167" customFormat="1" ht="12" customHeight="1">
      <c r="A16" s="220" t="s">
        <v>83</v>
      </c>
      <c r="B16" s="6" t="s">
        <v>202</v>
      </c>
      <c r="C16" s="6"/>
      <c r="D16" s="345"/>
      <c r="E16" s="127"/>
    </row>
    <row r="17" spans="1:5" s="228" customFormat="1" ht="12" customHeight="1">
      <c r="A17" s="220" t="s">
        <v>84</v>
      </c>
      <c r="B17" s="6" t="s">
        <v>203</v>
      </c>
      <c r="C17" s="6"/>
      <c r="D17" s="345"/>
      <c r="E17" s="127"/>
    </row>
    <row r="18" spans="1:5" s="228" customFormat="1" ht="12" customHeight="1" thickBot="1">
      <c r="A18" s="220" t="s">
        <v>85</v>
      </c>
      <c r="B18" s="5" t="s">
        <v>204</v>
      </c>
      <c r="C18" s="6"/>
      <c r="D18" s="345"/>
      <c r="E18" s="127"/>
    </row>
    <row r="19" spans="1:5" s="167" customFormat="1" ht="12" customHeight="1" thickBot="1">
      <c r="A19" s="85" t="s">
        <v>9</v>
      </c>
      <c r="B19" s="99" t="s">
        <v>369</v>
      </c>
      <c r="C19" s="252"/>
      <c r="D19" s="346">
        <v>1055</v>
      </c>
      <c r="E19" s="253">
        <v>1038</v>
      </c>
    </row>
    <row r="20" spans="1:5" s="228" customFormat="1" ht="12" customHeight="1">
      <c r="A20" s="220" t="s">
        <v>77</v>
      </c>
      <c r="B20" s="7" t="s">
        <v>170</v>
      </c>
      <c r="C20" s="6"/>
      <c r="D20" s="345"/>
      <c r="E20" s="127"/>
    </row>
    <row r="21" spans="1:5" s="228" customFormat="1" ht="12" customHeight="1">
      <c r="A21" s="220" t="s">
        <v>78</v>
      </c>
      <c r="B21" s="6" t="s">
        <v>370</v>
      </c>
      <c r="C21" s="6"/>
      <c r="D21" s="345"/>
      <c r="E21" s="127"/>
    </row>
    <row r="22" spans="1:5" s="228" customFormat="1" ht="12" customHeight="1">
      <c r="A22" s="220" t="s">
        <v>79</v>
      </c>
      <c r="B22" s="6" t="s">
        <v>371</v>
      </c>
      <c r="C22" s="6"/>
      <c r="D22" s="345">
        <v>1055</v>
      </c>
      <c r="E22" s="127">
        <v>1038</v>
      </c>
    </row>
    <row r="23" spans="1:5" s="228" customFormat="1" ht="12" customHeight="1" thickBot="1">
      <c r="A23" s="220" t="s">
        <v>80</v>
      </c>
      <c r="B23" s="6" t="s">
        <v>2</v>
      </c>
      <c r="C23" s="6"/>
      <c r="D23" s="345"/>
      <c r="E23" s="127"/>
    </row>
    <row r="24" spans="1:5" s="228" customFormat="1" ht="12" customHeight="1" thickBot="1">
      <c r="A24" s="88" t="s">
        <v>10</v>
      </c>
      <c r="B24" s="62" t="s">
        <v>108</v>
      </c>
      <c r="C24" s="254"/>
      <c r="D24" s="347"/>
      <c r="E24" s="255"/>
    </row>
    <row r="25" spans="1:5" s="228" customFormat="1" ht="12" customHeight="1" thickBot="1">
      <c r="A25" s="88" t="s">
        <v>11</v>
      </c>
      <c r="B25" s="62" t="s">
        <v>372</v>
      </c>
      <c r="C25" s="254"/>
      <c r="D25" s="347"/>
      <c r="E25" s="253"/>
    </row>
    <row r="26" spans="1:5" s="228" customFormat="1" ht="12" customHeight="1">
      <c r="A26" s="221" t="s">
        <v>180</v>
      </c>
      <c r="B26" s="222" t="s">
        <v>370</v>
      </c>
      <c r="C26" s="223"/>
      <c r="D26" s="348"/>
      <c r="E26" s="51"/>
    </row>
    <row r="27" spans="1:5" s="228" customFormat="1" ht="12" customHeight="1">
      <c r="A27" s="221" t="s">
        <v>183</v>
      </c>
      <c r="B27" s="223" t="s">
        <v>373</v>
      </c>
      <c r="C27" s="223"/>
      <c r="D27" s="348"/>
      <c r="E27" s="51"/>
    </row>
    <row r="28" spans="1:5" s="228" customFormat="1" ht="12" customHeight="1" thickBot="1">
      <c r="A28" s="220" t="s">
        <v>184</v>
      </c>
      <c r="B28" s="224" t="s">
        <v>374</v>
      </c>
      <c r="C28" s="256"/>
      <c r="D28" s="349"/>
      <c r="E28" s="51"/>
    </row>
    <row r="29" spans="1:5" s="228" customFormat="1" ht="12" customHeight="1" thickBot="1">
      <c r="A29" s="88" t="s">
        <v>12</v>
      </c>
      <c r="B29" s="62" t="s">
        <v>375</v>
      </c>
      <c r="C29" s="254"/>
      <c r="D29" s="347"/>
      <c r="E29" s="253"/>
    </row>
    <row r="30" spans="1:5" s="228" customFormat="1" ht="12" customHeight="1">
      <c r="A30" s="221" t="s">
        <v>64</v>
      </c>
      <c r="B30" s="222" t="s">
        <v>209</v>
      </c>
      <c r="C30" s="223"/>
      <c r="D30" s="348"/>
      <c r="E30" s="51"/>
    </row>
    <row r="31" spans="1:5" s="228" customFormat="1" ht="12" customHeight="1">
      <c r="A31" s="221" t="s">
        <v>65</v>
      </c>
      <c r="B31" s="223" t="s">
        <v>210</v>
      </c>
      <c r="C31" s="223"/>
      <c r="D31" s="348"/>
      <c r="E31" s="51"/>
    </row>
    <row r="32" spans="1:5" s="228" customFormat="1" ht="12" customHeight="1" thickBot="1">
      <c r="A32" s="220" t="s">
        <v>66</v>
      </c>
      <c r="B32" s="73" t="s">
        <v>211</v>
      </c>
      <c r="C32" s="223"/>
      <c r="D32" s="348"/>
      <c r="E32" s="51"/>
    </row>
    <row r="33" spans="1:5" s="167" customFormat="1" ht="12" customHeight="1" thickBot="1">
      <c r="A33" s="88" t="s">
        <v>13</v>
      </c>
      <c r="B33" s="62" t="s">
        <v>322</v>
      </c>
      <c r="C33" s="254"/>
      <c r="D33" s="347"/>
      <c r="E33" s="255"/>
    </row>
    <row r="34" spans="1:5" s="167" customFormat="1" ht="12" customHeight="1" thickBot="1">
      <c r="A34" s="88" t="s">
        <v>14</v>
      </c>
      <c r="B34" s="62" t="s">
        <v>376</v>
      </c>
      <c r="C34" s="254"/>
      <c r="D34" s="347"/>
      <c r="E34" s="255"/>
    </row>
    <row r="35" spans="1:5" s="167" customFormat="1" ht="12" customHeight="1" thickBot="1">
      <c r="A35" s="85" t="s">
        <v>15</v>
      </c>
      <c r="B35" s="62" t="s">
        <v>377</v>
      </c>
      <c r="C35" s="347"/>
      <c r="D35" s="347">
        <v>1055</v>
      </c>
      <c r="E35" s="253">
        <f>+E8+E19+E24+E25+E29+E33+E34</f>
        <v>1038</v>
      </c>
    </row>
    <row r="36" spans="1:5" s="167" customFormat="1" ht="12" customHeight="1" thickBot="1">
      <c r="A36" s="100" t="s">
        <v>16</v>
      </c>
      <c r="B36" s="62" t="s">
        <v>378</v>
      </c>
      <c r="C36" s="347">
        <v>32839</v>
      </c>
      <c r="D36" s="347">
        <v>33673</v>
      </c>
      <c r="E36" s="253">
        <v>23773</v>
      </c>
    </row>
    <row r="37" spans="1:5" s="167" customFormat="1" ht="12" customHeight="1">
      <c r="A37" s="221" t="s">
        <v>379</v>
      </c>
      <c r="B37" s="222" t="s">
        <v>148</v>
      </c>
      <c r="C37" s="348"/>
      <c r="D37" s="348"/>
      <c r="E37" s="51"/>
    </row>
    <row r="38" spans="1:5" s="167" customFormat="1" ht="12" customHeight="1">
      <c r="A38" s="221" t="s">
        <v>380</v>
      </c>
      <c r="B38" s="223" t="s">
        <v>3</v>
      </c>
      <c r="C38" s="348"/>
      <c r="D38" s="348"/>
      <c r="E38" s="51"/>
    </row>
    <row r="39" spans="1:5" s="228" customFormat="1" ht="12" customHeight="1" thickBot="1">
      <c r="A39" s="220" t="s">
        <v>381</v>
      </c>
      <c r="B39" s="73" t="s">
        <v>382</v>
      </c>
      <c r="C39" s="348">
        <v>32839</v>
      </c>
      <c r="D39" s="348">
        <v>33673</v>
      </c>
      <c r="E39" s="51">
        <v>23773</v>
      </c>
    </row>
    <row r="40" spans="1:5" s="228" customFormat="1" ht="15" customHeight="1" thickBot="1">
      <c r="A40" s="100" t="s">
        <v>17</v>
      </c>
      <c r="B40" s="101" t="s">
        <v>383</v>
      </c>
      <c r="C40" s="350">
        <v>32839</v>
      </c>
      <c r="D40" s="350">
        <v>34728</v>
      </c>
      <c r="E40" s="257">
        <v>24811</v>
      </c>
    </row>
    <row r="41" spans="1:5" s="228" customFormat="1" ht="15" customHeight="1">
      <c r="A41" s="102"/>
      <c r="B41" s="103"/>
      <c r="C41" s="379"/>
      <c r="D41" s="103"/>
      <c r="E41" s="160"/>
    </row>
    <row r="42" spans="1:5" ht="13.5" thickBot="1">
      <c r="A42" s="104"/>
      <c r="B42" s="105"/>
      <c r="C42" s="213"/>
      <c r="D42" s="105"/>
      <c r="E42" s="161"/>
    </row>
    <row r="43" spans="1:5" s="227" customFormat="1" ht="16.5" customHeight="1" thickBot="1">
      <c r="A43" s="106"/>
      <c r="B43" s="107" t="s">
        <v>44</v>
      </c>
      <c r="C43" s="107"/>
      <c r="D43" s="107"/>
      <c r="E43" s="162"/>
    </row>
    <row r="44" spans="1:5" s="229" customFormat="1" ht="12" customHeight="1" thickBot="1">
      <c r="A44" s="88" t="s">
        <v>8</v>
      </c>
      <c r="B44" s="62" t="s">
        <v>384</v>
      </c>
      <c r="C44" s="351">
        <v>32839</v>
      </c>
      <c r="D44" s="351">
        <v>34728</v>
      </c>
      <c r="E44" s="130">
        <v>25163</v>
      </c>
    </row>
    <row r="45" spans="1:5" ht="12" customHeight="1">
      <c r="A45" s="220" t="s">
        <v>71</v>
      </c>
      <c r="B45" s="7" t="s">
        <v>38</v>
      </c>
      <c r="C45" s="352">
        <v>20811</v>
      </c>
      <c r="D45" s="352">
        <v>22108</v>
      </c>
      <c r="E45" s="50">
        <v>16927</v>
      </c>
    </row>
    <row r="46" spans="1:5" ht="12" customHeight="1">
      <c r="A46" s="220" t="s">
        <v>72</v>
      </c>
      <c r="B46" s="6" t="s">
        <v>117</v>
      </c>
      <c r="C46" s="353">
        <v>5723</v>
      </c>
      <c r="D46" s="353">
        <v>6089</v>
      </c>
      <c r="E46" s="52">
        <v>4443</v>
      </c>
    </row>
    <row r="47" spans="1:5" ht="12" customHeight="1">
      <c r="A47" s="220" t="s">
        <v>73</v>
      </c>
      <c r="B47" s="6" t="s">
        <v>90</v>
      </c>
      <c r="C47" s="353">
        <v>6305</v>
      </c>
      <c r="D47" s="353">
        <v>6531</v>
      </c>
      <c r="E47" s="52">
        <v>3793</v>
      </c>
    </row>
    <row r="48" spans="1:5" ht="12" customHeight="1">
      <c r="A48" s="220" t="s">
        <v>74</v>
      </c>
      <c r="B48" s="6" t="s">
        <v>118</v>
      </c>
      <c r="C48" s="353"/>
      <c r="D48" s="353"/>
      <c r="E48" s="52"/>
    </row>
    <row r="49" spans="1:5" ht="12" customHeight="1" thickBot="1">
      <c r="A49" s="220" t="s">
        <v>91</v>
      </c>
      <c r="B49" s="6" t="s">
        <v>119</v>
      </c>
      <c r="C49" s="353"/>
      <c r="D49" s="353"/>
      <c r="E49" s="52"/>
    </row>
    <row r="50" spans="1:5" ht="12" customHeight="1" thickBot="1">
      <c r="A50" s="88" t="s">
        <v>9</v>
      </c>
      <c r="B50" s="62" t="s">
        <v>385</v>
      </c>
      <c r="C50" s="351"/>
      <c r="D50" s="351"/>
      <c r="E50" s="130">
        <v>30</v>
      </c>
    </row>
    <row r="51" spans="1:5" s="229" customFormat="1" ht="12" customHeight="1">
      <c r="A51" s="220" t="s">
        <v>77</v>
      </c>
      <c r="B51" s="7" t="s">
        <v>138</v>
      </c>
      <c r="C51" s="352"/>
      <c r="D51" s="352"/>
      <c r="E51" s="50">
        <v>30</v>
      </c>
    </row>
    <row r="52" spans="1:5" ht="12" customHeight="1">
      <c r="A52" s="220" t="s">
        <v>78</v>
      </c>
      <c r="B52" s="6" t="s">
        <v>121</v>
      </c>
      <c r="C52" s="353"/>
      <c r="D52" s="353"/>
      <c r="E52" s="52"/>
    </row>
    <row r="53" spans="1:5" ht="12" customHeight="1">
      <c r="A53" s="220" t="s">
        <v>79</v>
      </c>
      <c r="B53" s="6" t="s">
        <v>45</v>
      </c>
      <c r="C53" s="353"/>
      <c r="D53" s="353"/>
      <c r="E53" s="52"/>
    </row>
    <row r="54" spans="1:5" ht="12" customHeight="1" thickBot="1">
      <c r="A54" s="220" t="s">
        <v>80</v>
      </c>
      <c r="B54" s="6" t="s">
        <v>4</v>
      </c>
      <c r="C54" s="353"/>
      <c r="D54" s="353"/>
      <c r="E54" s="52"/>
    </row>
    <row r="55" spans="1:5" ht="15" customHeight="1" thickBot="1">
      <c r="A55" s="88" t="s">
        <v>10</v>
      </c>
      <c r="B55" s="108" t="s">
        <v>386</v>
      </c>
      <c r="C55" s="354">
        <v>32839</v>
      </c>
      <c r="D55" s="354">
        <v>34728</v>
      </c>
      <c r="E55" s="163">
        <v>25193</v>
      </c>
    </row>
    <row r="56" spans="1:5" ht="13.5" thickBot="1">
      <c r="C56" s="380"/>
      <c r="E56" s="164"/>
    </row>
    <row r="57" spans="1:5" ht="15" customHeight="1" thickBot="1">
      <c r="A57" s="111" t="s">
        <v>133</v>
      </c>
      <c r="B57" s="112"/>
      <c r="C57" s="381">
        <v>8</v>
      </c>
      <c r="D57" s="381">
        <v>8</v>
      </c>
      <c r="E57" s="382">
        <v>7.5</v>
      </c>
    </row>
    <row r="58" spans="1:5" ht="14.25" customHeight="1" thickBot="1">
      <c r="A58" s="111" t="s">
        <v>134</v>
      </c>
      <c r="B58" s="112"/>
      <c r="C58" s="250"/>
      <c r="D58" s="250"/>
      <c r="E58" s="61"/>
    </row>
  </sheetData>
  <sheetProtection formatCells="0"/>
  <mergeCells count="1">
    <mergeCell ref="B1:E1"/>
  </mergeCells>
  <phoneticPr fontId="25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75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12</vt:i4>
      </vt:variant>
      <vt:variant>
        <vt:lpstr>Névvel ellátott tartományok</vt:lpstr>
      </vt:variant>
      <vt:variant>
        <vt:i4>4</vt:i4>
      </vt:variant>
    </vt:vector>
  </HeadingPairs>
  <TitlesOfParts>
    <vt:vector size="16" baseType="lpstr">
      <vt:lpstr>ÖSSZEFÜGGÉSEK</vt:lpstr>
      <vt:lpstr>1..sz.mell.</vt:lpstr>
      <vt:lpstr>2.1.sz.mell  </vt:lpstr>
      <vt:lpstr>2.2.sz.mell  </vt:lpstr>
      <vt:lpstr>ELLENŐRZÉS-1.sz.2.a.sz.2.b.sz.</vt:lpstr>
      <vt:lpstr>6.sz.mell.</vt:lpstr>
      <vt:lpstr>7.sz.mell.</vt:lpstr>
      <vt:lpstr>9. sz. mell</vt:lpstr>
      <vt:lpstr>10.sz. mell</vt:lpstr>
      <vt:lpstr>11.sz.mell</vt:lpstr>
      <vt:lpstr>12.sz.mell</vt:lpstr>
      <vt:lpstr>Munka1</vt:lpstr>
      <vt:lpstr>'10.sz. mell'!Nyomtatási_cím</vt:lpstr>
      <vt:lpstr>'11.sz.mell'!Nyomtatási_cím</vt:lpstr>
      <vt:lpstr>'12.sz.mell'!Nyomtatási_cím</vt:lpstr>
      <vt:lpstr>'9. sz. mell'!Nyomtatási_cím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Makranczi László</dc:creator>
  <cp:lastModifiedBy>Titkárság</cp:lastModifiedBy>
  <cp:lastPrinted>2014-11-03T12:59:16Z</cp:lastPrinted>
  <dcterms:created xsi:type="dcterms:W3CDTF">1999-10-30T10:30:45Z</dcterms:created>
  <dcterms:modified xsi:type="dcterms:W3CDTF">2014-11-13T11:40:47Z</dcterms:modified>
</cp:coreProperties>
</file>