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3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6.sz.mell." sheetId="6" r:id="rId6"/>
    <sheet name="7.sz.mell." sheetId="7" r:id="rId7"/>
    <sheet name="9.1. sz. mell" sheetId="8" r:id="rId8"/>
    <sheet name="9.1.1. sz. mell " sheetId="9" r:id="rId9"/>
    <sheet name="9.1.2. sz. mell " sheetId="10" r:id="rId10"/>
    <sheet name="10.sz.mell." sheetId="11" r:id="rId11"/>
    <sheet name="11.sz.mell" sheetId="12" r:id="rId12"/>
    <sheet name="12.sz.mell" sheetId="13" r:id="rId13"/>
    <sheet name="Munka1" sheetId="14" r:id="rId14"/>
  </sheets>
  <definedNames>
    <definedName name="_xlfn.IFERROR" hidden="1">#NAME?</definedName>
    <definedName name="_xlnm.Print_Titles" localSheetId="10">'10.sz.mell.'!$1:$6</definedName>
    <definedName name="_xlnm.Print_Titles" localSheetId="11">'11.sz.mell'!$1:$6</definedName>
    <definedName name="_xlnm.Print_Titles" localSheetId="12">'12.sz.mell'!$1:$6</definedName>
    <definedName name="_xlnm.Print_Titles" localSheetId="7">'9.1. sz. mell'!$1:$6</definedName>
    <definedName name="_xlnm.Print_Titles" localSheetId="8">'9.1.1. sz. mell '!$1:$6</definedName>
    <definedName name="_xlnm.Print_Titles" localSheetId="9">'9.1.2. sz. mell '!$1:$6</definedName>
    <definedName name="_xlnm.Print_Area" localSheetId="1">'1.1.sz.mell.'!$A$1:$F$157</definedName>
  </definedNames>
  <calcPr fullCalcOnLoad="1"/>
</workbook>
</file>

<file path=xl/sharedStrings.xml><?xml version="1.0" encoding="utf-8"?>
<sst xmlns="http://schemas.openxmlformats.org/spreadsheetml/2006/main" count="1837" uniqueCount="496">
  <si>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</si>
  <si>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</si>
  <si>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</si>
  <si>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</si>
  <si>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</si>
  <si>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</si>
  <si>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</si>
  <si>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</si>
  <si>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</si>
  <si>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</si>
  <si>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</si>
  <si>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</si>
  <si>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</si>
  <si>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</si>
  <si>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</si>
  <si>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</si>
  <si>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</si>
  <si>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</si>
  <si>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</si>
  <si>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</si>
  <si>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</si>
  <si>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</si>
  <si>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</si>
  <si>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</si>
  <si>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</si>
  <si>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</si>
  <si>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</si>
  <si>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</si>
  <si>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</si>
  <si>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</si>
  <si>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</si>
  <si>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</si>
  <si>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</si>
  <si>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</si>
  <si>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</si>
  <si>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</si>
  <si>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</si>
  <si>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</si>
  <si>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</si>
  <si>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</si>
  <si>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</si>
  <si>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</si>
  <si>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</si>
  <si>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</si>
  <si>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</si>
  <si>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</si>
  <si>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</si>
  <si>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</si>
  <si>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</si>
  <si>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</si>
  <si>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</si>
  <si>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</si>
  <si>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</si>
  <si>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</si>
  <si>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</si>
  <si>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</si>
  <si>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</si>
  <si>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</si>
  <si>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</si>
  <si>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</si>
  <si>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</si>
  <si>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</si>
  <si>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</si>
  <si>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</si>
  <si>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</si>
  <si>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</si>
  <si>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</si>
  <si>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</si>
  <si>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</si>
  <si>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</si>
  <si>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</si>
  <si>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</si>
  <si>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</si>
  <si>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</si>
  <si>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</si>
  <si>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</si>
  <si>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</si>
  <si>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</si>
  <si>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</si>
  <si>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</si>
  <si>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</si>
  <si>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</si>
  <si>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</si>
  <si>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</si>
  <si>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</si>
  <si>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</si>
  <si>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</si>
  <si>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</si>
  <si>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</si>
  <si>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</si>
  <si>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</si>
  <si>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</si>
  <si>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</si>
  <si>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</si>
  <si>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</si>
  <si>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</si>
  <si>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</si>
  <si>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</si>
  <si>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</si>
  <si>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</si>
  <si>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</si>
  <si>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</si>
  <si>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</si>
  <si>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</si>
  <si>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</si>
  <si>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</si>
  <si>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</si>
  <si>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</si>
  <si>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</si>
  <si>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</si>
  <si>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</si>
  <si>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</si>
  <si>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</si>
  <si>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</si>
  <si>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</si>
  <si>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</si>
  <si>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</si>
  <si>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</si>
  <si>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</si>
  <si>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</si>
  <si>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</si>
  <si>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</si>
  <si>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</si>
  <si>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</si>
  <si>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</si>
  <si>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</si>
  <si>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</si>
  <si>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</si>
  <si>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</si>
  <si>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</si>
  <si>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</si>
  <si>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</si>
  <si>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</si>
  <si>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</si>
  <si>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</si>
  <si>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</si>
  <si>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</si>
  <si>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</si>
  <si>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</si>
  <si>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</si>
  <si>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</si>
  <si>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</si>
  <si>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</si>
  <si>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</si>
  <si>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</si>
  <si>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</si>
  <si>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</si>
  <si>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</si>
  <si>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Likviditási célú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</si>
  <si>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</si>
  <si>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</si>
  <si>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</si>
  <si>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</si>
  <si>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</si>
  <si>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</si>
  <si>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</si>
  <si>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</si>
  <si>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</si>
  <si>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</si>
  <si>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</si>
  <si>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</si>
  <si>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</si>
  <si>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</si>
  <si>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</si>
  <si>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</si>
  <si>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</si>
  <si>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</si>
  <si>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</si>
  <si>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</si>
  <si>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</si>
  <si>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</si>
  <si>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</si>
  <si>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</si>
  <si>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</si>
  <si>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</si>
  <si>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</si>
  <si>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</si>
  <si>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</si>
  <si>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</si>
  <si>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</si>
  <si>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</si>
  <si>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</si>
  <si>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</si>
  <si>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</si>
  <si>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</si>
  <si>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</si>
  <si>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</si>
  <si>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</si>
  <si>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</si>
  <si>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</si>
  <si>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</si>
  <si>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</si>
  <si>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</si>
  <si>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</si>
  <si>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</si>
  <si>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</si>
  <si>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</si>
  <si>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</si>
  <si>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</si>
  <si>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</si>
  <si>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</si>
  <si>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</si>
  <si>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</si>
  <si>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</si>
  <si>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</si>
  <si>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</si>
  <si>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</si>
  <si>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</si>
  <si>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</si>
  <si>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</si>
  <si>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</si>
  <si>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</si>
  <si>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</si>
  <si>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</si>
  <si>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</si>
  <si>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</si>
  <si>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</si>
  <si>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</si>
  <si>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</si>
  <si>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</si>
  <si>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</si>
  <si>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</si>
  <si>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</si>
  <si>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</si>
  <si>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</si>
  <si>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</si>
  <si>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</si>
  <si>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</si>
  <si>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</si>
  <si>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</si>
  <si>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</si>
  <si>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</si>
  <si>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</si>
  <si>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</si>
  <si>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</si>
  <si>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</si>
  <si>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</si>
  <si>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</si>
  <si>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</si>
  <si>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</si>
  <si>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</si>
  <si>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</si>
  <si>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</si>
  <si>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</si>
  <si>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</si>
  <si>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</si>
  <si>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</si>
  <si>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</si>
  <si>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</si>
  <si>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</si>
  <si>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</si>
  <si>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</si>
  <si>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</si>
  <si>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</si>
  <si>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</si>
  <si>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</si>
  <si>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</si>
  <si>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</si>
  <si>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</si>
  <si>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</si>
  <si>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</si>
  <si>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</si>
  <si>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</si>
  <si>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</si>
  <si>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</si>
  <si>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</si>
  <si>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</si>
  <si>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</si>
  <si>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</si>
  <si>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</si>
  <si>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</si>
  <si>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</si>
  <si>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</si>
  <si>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</si>
  <si>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</si>
  <si>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</si>
  <si>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</si>
  <si>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</si>
  <si>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</si>
  <si>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</si>
  <si>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</si>
  <si>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</si>
  <si>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</si>
  <si>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</si>
  <si>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</si>
  <si>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</si>
  <si>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</si>
  <si>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</si>
  <si>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</si>
  <si>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</si>
  <si>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</si>
  <si>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</si>
  <si>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</si>
  <si>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</si>
  <si>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</si>
  <si>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</si>
  <si>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</si>
  <si>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</si>
  <si>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</si>
  <si>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</si>
  <si>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</si>
  <si>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</si>
  <si>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</si>
  <si>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</si>
  <si>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</si>
  <si>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</si>
  <si>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</si>
  <si>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</si>
  <si>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</si>
  <si>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</si>
  <si>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</si>
  <si>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</si>
  <si>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</si>
  <si>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</si>
  <si>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</si>
  <si>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</si>
  <si>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</si>
  <si>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</si>
  <si>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</si>
  <si>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</si>
  <si>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</si>
  <si>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</si>
  <si>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</si>
  <si>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</si>
  <si>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</si>
  <si>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</si>
  <si>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</si>
  <si>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</si>
  <si>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</si>
  <si>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</si>
  <si>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</si>
  <si>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</si>
  <si>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</si>
  <si>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</si>
  <si>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</si>
  <si>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</si>
  <si>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</si>
  <si>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</si>
  <si>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</si>
  <si>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</si>
  <si>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</si>
  <si>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</si>
  <si>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</si>
  <si>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</si>
  <si>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</si>
  <si>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</si>
  <si>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</si>
  <si>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</si>
  <si>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</si>
  <si>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</si>
  <si>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</si>
  <si>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</si>
  <si>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</si>
  <si>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</si>
  <si>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</si>
  <si>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</si>
  <si>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</si>
  <si>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</si>
  <si>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</si>
  <si>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</si>
  <si>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</si>
  <si>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</si>
  <si>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</si>
  <si>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</si>
  <si>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</si>
  <si>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</si>
  <si>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</si>
  <si>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</si>
  <si>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</si>
  <si>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</si>
  <si>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</si>
  <si>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</si>
  <si>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</si>
  <si>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</si>
  <si>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</si>
  <si>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</si>
  <si>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</si>
  <si>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</si>
  <si>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</si>
  <si>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</si>
  <si>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</si>
  <si>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</si>
  <si>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</si>
  <si>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</si>
  <si>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</si>
  <si>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</si>
  <si>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</si>
  <si>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</si>
  <si>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</si>
  <si>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</si>
  <si>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</si>
  <si>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</si>
  <si>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</si>
  <si>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</si>
  <si>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</si>
  <si>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</si>
  <si>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</si>
  <si>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</si>
  <si>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</si>
  <si>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</si>
  <si>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</si>
  <si>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</si>
  <si>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</si>
  <si>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</si>
  <si>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</si>
  <si>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</si>
  <si>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</si>
  <si>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</si>
  <si>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</si>
  <si>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</si>
  <si>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</si>
  <si>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</si>
  <si>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</si>
  <si>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</si>
  <si>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</si>
  <si>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</si>
  <si>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</si>
  <si>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</si>
  <si>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</si>
  <si>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</si>
  <si>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</si>
  <si>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</si>
  <si>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</si>
  <si>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</si>
  <si>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</si>
  <si>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</si>
  <si>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</si>
  <si>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</si>
  <si>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</si>
  <si>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</si>
  <si>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</si>
  <si>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</si>
  <si>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</si>
  <si>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</si>
  <si>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</si>
  <si>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</si>
  <si>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</si>
  <si>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</si>
  <si>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Kiemelt előirányzat, előirányzat megnevezése</t>
  </si>
  <si>
    <t>Polgármesteri  hivatal</t>
  </si>
  <si>
    <t>Berzencei Szent Antal Óvoda és Bölcsőde</t>
  </si>
  <si>
    <t>Zrínyi Miklós Művelődési Ház</t>
  </si>
  <si>
    <t>Magánszemély kommunális adó</t>
  </si>
  <si>
    <t>Magánszemélyek kommunális adój</t>
  </si>
  <si>
    <t xml:space="preserve">Belterületi utakt felújítás </t>
  </si>
  <si>
    <t>2016</t>
  </si>
  <si>
    <t>Temető urnafal építése</t>
  </si>
  <si>
    <t>Fásítás program</t>
  </si>
  <si>
    <t>Főzőkonyha ebédlőbe szék vásárlás</t>
  </si>
  <si>
    <t>Főzőkonyha öltőzőszekrény vásárlás</t>
  </si>
  <si>
    <t>Védőnő nőgyógyászati vizsgálóágy</t>
  </si>
  <si>
    <t>Bölcsőde udvari játékok vásárlása</t>
  </si>
  <si>
    <t>Óvoda udvari játék vásárlása</t>
  </si>
  <si>
    <t>Óvoda két csoport szobába galária létesítése</t>
  </si>
  <si>
    <t>Z.M. Művelődési Ház küső vakolás, meszelés</t>
  </si>
  <si>
    <t>Polg. Hiv. tanácsterembe szék, asztal vásárlás</t>
  </si>
  <si>
    <t>Mód.</t>
  </si>
  <si>
    <t>Mód. Előir.</t>
  </si>
  <si>
    <t>Mód.előir.</t>
  </si>
  <si>
    <t>Mód</t>
  </si>
  <si>
    <t>Módosítás</t>
  </si>
  <si>
    <t>Módosított előirányzat</t>
  </si>
  <si>
    <t>Adóssághoz nem kapcsolódó szárm ügyletek bev.i</t>
  </si>
  <si>
    <t>Belföldi finan kiadása(megelőlegezés visszafiz.)</t>
  </si>
  <si>
    <t>Mód előir.</t>
  </si>
  <si>
    <t>Bozótvágó vásárlás (közfoglalkoztatása)</t>
  </si>
  <si>
    <t>Magánszemélyek jövedelemadói</t>
  </si>
  <si>
    <t>Mgánszemélyek jövedelemadói</t>
  </si>
  <si>
    <t xml:space="preserve">                               </t>
  </si>
  <si>
    <t>Mód.Előir</t>
  </si>
  <si>
    <t>Mód.    Előir.</t>
  </si>
  <si>
    <t>Mód.   Előir</t>
  </si>
  <si>
    <t xml:space="preserve">Mód.   Előir </t>
  </si>
  <si>
    <t>Mód.  Előir</t>
  </si>
  <si>
    <t>Forgatási célú belföldi, külföldi értékpapírok vásár.</t>
  </si>
  <si>
    <t>Munkaadókat terhelő járulékok és szoc. h adó</t>
  </si>
  <si>
    <t>Működési célú támogatások államháztar.belülről</t>
  </si>
  <si>
    <t>Mód. Előr</t>
  </si>
  <si>
    <t>Hosszú lejáratú hitelek, kölcsönök felvét</t>
  </si>
  <si>
    <t>Rövid lejáratú hitelek, kölcsönök felvéte</t>
  </si>
  <si>
    <t xml:space="preserve">Működési célú támogatások államháztartáson belülről </t>
  </si>
  <si>
    <t xml:space="preserve">Felhalmozási célú támogatások államháztartáson belülről </t>
  </si>
  <si>
    <t xml:space="preserve">Hitel-, kölcsöntörlesztés államháztartáson kívülre </t>
  </si>
  <si>
    <t>Mód. Előir</t>
  </si>
  <si>
    <t>Mód.  Előr.</t>
  </si>
  <si>
    <t>Önk. Szociális gyjóléti és gyermekétkeztetés  támogatása</t>
  </si>
  <si>
    <t>Önkormányzati feladatok fejlesztése</t>
  </si>
  <si>
    <t>Dél-Zalai Vízmú felújítás</t>
  </si>
  <si>
    <t>Belterületi utak felújítása (adósságkonsz.tám 2016. évi)</t>
  </si>
  <si>
    <t>Felhalmozási célú támogatások önkormányzati támogatások</t>
  </si>
  <si>
    <t>5.1 melléklet a ../2016.(XI.29.) önkormányzati rendelet-tervezethez</t>
  </si>
  <si>
    <t>5.1.1. melléklet a ../2016.(XI.29.) önkormányzati rendelet-tervezethez</t>
  </si>
  <si>
    <t>5.1.2. melléklet a ../2016.(XI.29.) önkormányzati rendelet-tervezethez</t>
  </si>
  <si>
    <t>6. sz. melléklet a ../2016.(XI.29.) önkormányzati rendelet-tervezethez</t>
  </si>
  <si>
    <t>7.sz.melléklet a ../2016.(XI.29.) önkormányzati rendelet-tervezethez</t>
  </si>
  <si>
    <t>8.sz. melléklet a ../2016.(XI.29.) önkormányzati rendelet-tervezethez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</si>
</sst>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10" xfId="58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  <protection/>
    </xf>
    <xf numFmtId="164" fontId="6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10" xfId="0" applyNumberFormat="1" applyFont="1" applyFill="1" applyBorder="1" applyAlignment="1" applyProtection="1">
      <alignment vertical="center" wrapText="1"/>
      <protection/>
    </xf>
    <xf numFmtId="164" fontId="6" fillId="33" borderId="10" xfId="0" applyNumberFormat="1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164" fontId="19" fillId="0" borderId="22" xfId="58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left" vertical="center" wrapText="1"/>
      <protection/>
    </xf>
    <xf numFmtId="164" fontId="6" fillId="0" borderId="10" xfId="0" applyNumberFormat="1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4" fillId="0" borderId="22" xfId="0" applyFont="1" applyFill="1" applyBorder="1" applyAlignment="1" applyProtection="1">
      <alignment horizontal="right" vertical="center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 quotePrefix="1">
      <alignment horizontal="right" vertical="center" indent="1"/>
      <protection/>
    </xf>
    <xf numFmtId="0" fontId="6" fillId="0" borderId="25" xfId="0" applyFont="1" applyFill="1" applyBorder="1" applyAlignment="1" applyProtection="1">
      <alignment horizontal="right" vertical="center" wrapText="1" indent="1"/>
      <protection/>
    </xf>
    <xf numFmtId="164" fontId="6" fillId="0" borderId="28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42" xfId="0" applyNumberFormat="1" applyFont="1" applyFill="1" applyBorder="1" applyAlignment="1" applyProtection="1">
      <alignment horizontal="right" vertical="center"/>
      <protection/>
    </xf>
    <xf numFmtId="49" fontId="6" fillId="0" borderId="4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46" xfId="58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" fillId="0" borderId="0" xfId="58" applyFill="1" applyAlignment="1" applyProtection="1">
      <alignment/>
      <protection/>
    </xf>
    <xf numFmtId="0" fontId="14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5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49" fontId="13" fillId="0" borderId="15" xfId="58" applyNumberFormat="1" applyFont="1" applyFill="1" applyBorder="1" applyAlignment="1" applyProtection="1">
      <alignment horizontal="center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6" fillId="0" borderId="15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49" fontId="13" fillId="0" borderId="47" xfId="58" applyNumberFormat="1" applyFont="1" applyFill="1" applyBorder="1" applyAlignment="1" applyProtection="1">
      <alignment horizontal="center" vertical="center" wrapText="1"/>
      <protection/>
    </xf>
    <xf numFmtId="49" fontId="13" fillId="0" borderId="38" xfId="58" applyNumberFormat="1" applyFont="1" applyFill="1" applyBorder="1" applyAlignment="1" applyProtection="1">
      <alignment horizontal="center" vertical="center" wrapText="1"/>
      <protection/>
    </xf>
    <xf numFmtId="49" fontId="13" fillId="0" borderId="48" xfId="58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9" fontId="13" fillId="0" borderId="47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8" xfId="0" applyNumberFormat="1" applyFill="1" applyBorder="1" applyAlignment="1" applyProtection="1">
      <alignment horizontal="left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/>
    </xf>
    <xf numFmtId="49" fontId="12" fillId="0" borderId="11" xfId="58" applyNumberFormat="1" applyFont="1" applyFill="1" applyBorder="1" applyAlignment="1" applyProtection="1">
      <alignment horizontal="center" vertical="center" wrapText="1"/>
      <protection/>
    </xf>
    <xf numFmtId="164" fontId="12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left" vertical="center" wrapText="1" indent="1"/>
      <protection/>
    </xf>
    <xf numFmtId="0" fontId="13" fillId="0" borderId="50" xfId="58" applyFont="1" applyFill="1" applyBorder="1" applyAlignment="1" applyProtection="1">
      <alignment horizontal="left" vertical="center" wrapText="1" indent="1"/>
      <protection/>
    </xf>
    <xf numFmtId="0" fontId="13" fillId="0" borderId="33" xfId="58" applyFont="1" applyFill="1" applyBorder="1" applyAlignment="1" applyProtection="1">
      <alignment horizontal="left" vertical="center" wrapText="1" indent="1"/>
      <protection/>
    </xf>
    <xf numFmtId="0" fontId="13" fillId="0" borderId="44" xfId="58" applyFont="1" applyFill="1" applyBorder="1" applyAlignment="1" applyProtection="1">
      <alignment horizontal="left" vertical="center" wrapText="1" indent="1"/>
      <protection/>
    </xf>
    <xf numFmtId="0" fontId="13" fillId="0" borderId="53" xfId="58" applyFont="1" applyFill="1" applyBorder="1" applyAlignment="1" applyProtection="1">
      <alignment horizontal="left" vertical="center" wrapText="1" indent="1"/>
      <protection/>
    </xf>
    <xf numFmtId="0" fontId="13" fillId="0" borderId="54" xfId="58" applyFont="1" applyFill="1" applyBorder="1" applyAlignment="1" applyProtection="1">
      <alignment horizontal="left" vertical="center" wrapText="1" indent="1"/>
      <protection/>
    </xf>
    <xf numFmtId="0" fontId="12" fillId="0" borderId="52" xfId="58" applyFont="1" applyFill="1" applyBorder="1" applyAlignment="1" applyProtection="1">
      <alignment horizontal="left" vertical="center" wrapText="1" indent="1"/>
      <protection/>
    </xf>
    <xf numFmtId="0" fontId="13" fillId="0" borderId="54" xfId="58" applyFont="1" applyFill="1" applyBorder="1" applyAlignment="1" applyProtection="1">
      <alignment horizontal="left" vertical="center" wrapText="1" indent="1"/>
      <protection/>
    </xf>
    <xf numFmtId="0" fontId="13" fillId="0" borderId="55" xfId="58" applyFont="1" applyFill="1" applyBorder="1" applyAlignment="1" applyProtection="1">
      <alignment horizontal="left" vertical="center" wrapText="1" indent="1"/>
      <protection/>
    </xf>
    <xf numFmtId="0" fontId="6" fillId="0" borderId="52" xfId="0" applyFont="1" applyFill="1" applyBorder="1" applyAlignment="1" applyProtection="1">
      <alignment horizontal="left" vertical="center" wrapText="1" inden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33" xfId="58" applyFont="1" applyFill="1" applyBorder="1" applyAlignment="1" applyProtection="1">
      <alignment horizontal="left" vertical="center" wrapText="1" indent="1"/>
      <protection/>
    </xf>
    <xf numFmtId="0" fontId="12" fillId="0" borderId="52" xfId="58" applyFont="1" applyFill="1" applyBorder="1" applyAlignment="1" applyProtection="1">
      <alignment horizontal="left" vertical="center" wrapText="1" indent="1"/>
      <protection/>
    </xf>
    <xf numFmtId="0" fontId="16" fillId="0" borderId="54" xfId="0" applyFont="1" applyBorder="1" applyAlignment="1" applyProtection="1">
      <alignment horizontal="left" wrapText="1" indent="1"/>
      <protection/>
    </xf>
    <xf numFmtId="0" fontId="16" fillId="0" borderId="33" xfId="0" applyFont="1" applyBorder="1" applyAlignment="1" applyProtection="1">
      <alignment horizontal="left" wrapText="1" indent="1"/>
      <protection/>
    </xf>
    <xf numFmtId="0" fontId="16" fillId="0" borderId="53" xfId="0" applyFont="1" applyBorder="1" applyAlignment="1" applyProtection="1">
      <alignment horizontal="left" wrapText="1" indent="1"/>
      <protection/>
    </xf>
    <xf numFmtId="0" fontId="17" fillId="0" borderId="52" xfId="0" applyFont="1" applyBorder="1" applyAlignment="1" applyProtection="1">
      <alignment horizontal="left" vertical="center" wrapText="1" indent="1"/>
      <protection/>
    </xf>
    <xf numFmtId="0" fontId="16" fillId="0" borderId="53" xfId="0" applyFont="1" applyBorder="1" applyAlignment="1" applyProtection="1">
      <alignment wrapText="1"/>
      <protection/>
    </xf>
    <xf numFmtId="0" fontId="17" fillId="0" borderId="52" xfId="0" applyFont="1" applyBorder="1" applyAlignment="1" applyProtection="1">
      <alignment wrapText="1"/>
      <protection/>
    </xf>
    <xf numFmtId="0" fontId="17" fillId="0" borderId="55" xfId="0" applyFont="1" applyBorder="1" applyAlignment="1" applyProtection="1">
      <alignment wrapText="1"/>
      <protection/>
    </xf>
    <xf numFmtId="0" fontId="12" fillId="0" borderId="51" xfId="58" applyFont="1" applyFill="1" applyBorder="1" applyAlignment="1" applyProtection="1">
      <alignment vertical="center" wrapText="1"/>
      <protection/>
    </xf>
    <xf numFmtId="0" fontId="13" fillId="0" borderId="53" xfId="58" applyFont="1" applyFill="1" applyBorder="1" applyAlignment="1" applyProtection="1">
      <alignment horizontal="left" vertical="center" wrapText="1" indent="6"/>
      <protection/>
    </xf>
    <xf numFmtId="0" fontId="13" fillId="0" borderId="33" xfId="58" applyFont="1" applyFill="1" applyBorder="1" applyAlignment="1" applyProtection="1">
      <alignment horizontal="left" vertical="center" wrapText="1" indent="6"/>
      <protection/>
    </xf>
    <xf numFmtId="0" fontId="13" fillId="0" borderId="56" xfId="58" applyFont="1" applyFill="1" applyBorder="1" applyAlignment="1" applyProtection="1">
      <alignment horizontal="left" vertical="center" wrapText="1" indent="1"/>
      <protection/>
    </xf>
    <xf numFmtId="0" fontId="13" fillId="0" borderId="57" xfId="58" applyFont="1" applyFill="1" applyBorder="1" applyAlignment="1" applyProtection="1">
      <alignment horizontal="left" vertical="center" wrapText="1" indent="6"/>
      <protection/>
    </xf>
    <xf numFmtId="0" fontId="12" fillId="0" borderId="52" xfId="58" applyFont="1" applyFill="1" applyBorder="1" applyAlignment="1" applyProtection="1">
      <alignment vertical="center" wrapText="1"/>
      <protection/>
    </xf>
    <xf numFmtId="0" fontId="15" fillId="0" borderId="55" xfId="0" applyFont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left" indent="1"/>
      <protection/>
    </xf>
    <xf numFmtId="0" fontId="13" fillId="0" borderId="33" xfId="58" applyFont="1" applyFill="1" applyBorder="1" applyAlignment="1" applyProtection="1">
      <alignment horizontal="left" indent="6"/>
      <protection/>
    </xf>
    <xf numFmtId="0" fontId="16" fillId="0" borderId="53" xfId="0" applyFont="1" applyBorder="1" applyAlignment="1" applyProtection="1">
      <alignment horizontal="left" vertical="center" wrapText="1" indent="1"/>
      <protection/>
    </xf>
    <xf numFmtId="0" fontId="16" fillId="0" borderId="33" xfId="0" applyFont="1" applyBorder="1" applyAlignment="1" applyProtection="1">
      <alignment horizontal="left" vertical="center" wrapText="1" indent="1"/>
      <protection/>
    </xf>
    <xf numFmtId="0" fontId="13" fillId="0" borderId="54" xfId="58" applyFont="1" applyFill="1" applyBorder="1" applyAlignment="1" applyProtection="1">
      <alignment horizontal="left" vertical="center" wrapText="1" indent="6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64" fontId="6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6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6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left" vertical="center" wrapText="1" indent="1"/>
      <protection/>
    </xf>
    <xf numFmtId="0" fontId="6" fillId="0" borderId="52" xfId="58" applyFont="1" applyFill="1" applyBorder="1" applyAlignment="1" applyProtection="1">
      <alignment horizontal="center" vertical="center" wrapText="1"/>
      <protection/>
    </xf>
    <xf numFmtId="0" fontId="6" fillId="0" borderId="51" xfId="58" applyFont="1" applyFill="1" applyBorder="1" applyAlignment="1" applyProtection="1">
      <alignment horizontal="center" vertical="center" wrapText="1"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0" fontId="12" fillId="0" borderId="36" xfId="58" applyFont="1" applyFill="1" applyBorder="1" applyAlignment="1" applyProtection="1">
      <alignment horizontal="center" vertical="center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/>
      <protection/>
    </xf>
    <xf numFmtId="0" fontId="12" fillId="0" borderId="36" xfId="58" applyFont="1" applyFill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 wrapText="1"/>
      <protection/>
    </xf>
    <xf numFmtId="0" fontId="12" fillId="0" borderId="36" xfId="58" applyFont="1" applyFill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7" fillId="0" borderId="36" xfId="0" applyFont="1" applyBorder="1" applyAlignment="1" applyProtection="1">
      <alignment horizontal="center" vertical="center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0" fontId="12" fillId="0" borderId="55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left" wrapText="1" indent="1"/>
      <protection/>
    </xf>
    <xf numFmtId="0" fontId="12" fillId="0" borderId="52" xfId="58" applyFont="1" applyFill="1" applyBorder="1" applyAlignment="1" applyProtection="1">
      <alignment horizontal="center" vertical="center"/>
      <protection/>
    </xf>
    <xf numFmtId="164" fontId="12" fillId="0" borderId="14" xfId="58" applyNumberFormat="1" applyFont="1" applyFill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3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58" applyNumberFormat="1" applyFont="1" applyFill="1" applyBorder="1" applyAlignment="1" applyProtection="1">
      <alignment horizontal="center" vertical="center"/>
      <protection locked="0"/>
    </xf>
    <xf numFmtId="164" fontId="12" fillId="0" borderId="36" xfId="58" applyNumberFormat="1" applyFont="1" applyFill="1" applyBorder="1" applyAlignment="1" applyProtection="1">
      <alignment horizontal="center" vertical="center"/>
      <protection/>
    </xf>
    <xf numFmtId="164" fontId="12" fillId="0" borderId="36" xfId="58" applyNumberFormat="1" applyFont="1" applyFill="1" applyBorder="1" applyAlignment="1" applyProtection="1">
      <alignment horizontal="center" vertical="center"/>
      <protection/>
    </xf>
    <xf numFmtId="164" fontId="13" fillId="0" borderId="36" xfId="58" applyNumberFormat="1" applyFont="1" applyFill="1" applyBorder="1" applyAlignment="1" applyProtection="1">
      <alignment horizontal="center" vertical="center"/>
      <protection/>
    </xf>
    <xf numFmtId="164" fontId="13" fillId="0" borderId="36" xfId="58" applyNumberFormat="1" applyFont="1" applyFill="1" applyBorder="1" applyAlignment="1" applyProtection="1">
      <alignment horizontal="center" vertical="center"/>
      <protection locked="0"/>
    </xf>
    <xf numFmtId="164" fontId="12" fillId="0" borderId="36" xfId="58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164" fontId="12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36" xfId="58" applyFont="1" applyFill="1" applyBorder="1" applyAlignment="1" applyProtection="1">
      <alignment horizontal="center" vertical="center"/>
      <protection/>
    </xf>
    <xf numFmtId="164" fontId="17" fillId="0" borderId="36" xfId="0" applyNumberFormat="1" applyFont="1" applyBorder="1" applyAlignment="1" applyProtection="1">
      <alignment horizontal="center" vertical="center"/>
      <protection/>
    </xf>
    <xf numFmtId="164" fontId="15" fillId="0" borderId="36" xfId="0" applyNumberFormat="1" applyFont="1" applyBorder="1" applyAlignment="1" applyProtection="1" quotePrefix="1">
      <alignment horizontal="center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58" applyNumberFormat="1" applyFont="1" applyFill="1" applyBorder="1" applyAlignment="1" applyProtection="1">
      <alignment horizontal="center" vertical="center" wrapText="1"/>
      <protection/>
    </xf>
    <xf numFmtId="164" fontId="13" fillId="0" borderId="12" xfId="58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center" vertical="center"/>
      <protection/>
    </xf>
    <xf numFmtId="164" fontId="12" fillId="0" borderId="12" xfId="58" applyNumberFormat="1" applyFont="1" applyFill="1" applyBorder="1" applyAlignment="1" applyProtection="1">
      <alignment horizontal="center" vertical="center"/>
      <protection/>
    </xf>
    <xf numFmtId="164" fontId="13" fillId="0" borderId="12" xfId="0" applyNumberFormat="1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33" xfId="58" applyFont="1" applyFill="1" applyBorder="1" applyAlignment="1" applyProtection="1">
      <alignment horizontal="left" vertical="center" wrapText="1" indent="1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164" fontId="12" fillId="0" borderId="36" xfId="0" applyNumberFormat="1" applyFont="1" applyFill="1" applyBorder="1" applyAlignment="1" applyProtection="1">
      <alignment horizontal="center" vertical="center"/>
      <protection/>
    </xf>
    <xf numFmtId="164" fontId="13" fillId="0" borderId="36" xfId="0" applyNumberFormat="1" applyFont="1" applyFill="1" applyBorder="1" applyAlignment="1" applyProtection="1">
      <alignment horizontal="center" vertical="center"/>
      <protection locked="0"/>
    </xf>
    <xf numFmtId="164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6" xfId="58" applyFont="1" applyFill="1" applyBorder="1" applyAlignment="1" applyProtection="1">
      <alignment horizontal="center" vertical="center"/>
      <protection/>
    </xf>
    <xf numFmtId="164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12" xfId="58" applyFont="1" applyFill="1" applyBorder="1" applyAlignment="1" applyProtection="1">
      <alignment horizontal="center" vertical="center"/>
      <protection/>
    </xf>
    <xf numFmtId="164" fontId="12" fillId="0" borderId="12" xfId="58" applyNumberFormat="1" applyFont="1" applyFill="1" applyBorder="1" applyAlignment="1" applyProtection="1">
      <alignment horizontal="center" vertical="center"/>
      <protection/>
    </xf>
    <xf numFmtId="164" fontId="17" fillId="0" borderId="12" xfId="0" applyNumberFormat="1" applyFont="1" applyBorder="1" applyAlignment="1" applyProtection="1">
      <alignment horizontal="center" vertical="center"/>
      <protection/>
    </xf>
    <xf numFmtId="164" fontId="15" fillId="0" borderId="12" xfId="0" applyNumberFormat="1" applyFont="1" applyBorder="1" applyAlignment="1" applyProtection="1" quotePrefix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2" fillId="0" borderId="52" xfId="58" applyFont="1" applyFill="1" applyBorder="1" applyAlignment="1" applyProtection="1">
      <alignment horizontal="center" vertical="center" wrapText="1"/>
      <protection/>
    </xf>
    <xf numFmtId="164" fontId="12" fillId="0" borderId="36" xfId="58" applyNumberFormat="1" applyFont="1" applyFill="1" applyBorder="1" applyAlignment="1" applyProtection="1">
      <alignment horizontal="center" vertical="center" wrapText="1"/>
      <protection/>
    </xf>
    <xf numFmtId="0" fontId="16" fillId="0" borderId="54" xfId="0" applyFont="1" applyBorder="1" applyAlignment="1" applyProtection="1">
      <alignment horizontal="center" vertical="center" wrapText="1"/>
      <protection/>
    </xf>
    <xf numFmtId="164" fontId="13" fillId="0" borderId="36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shrinkToFit="1"/>
      <protection/>
    </xf>
    <xf numFmtId="0" fontId="16" fillId="0" borderId="53" xfId="0" applyFont="1" applyBorder="1" applyAlignment="1" applyProtection="1">
      <alignment horizontal="center" vertical="center" wrapText="1"/>
      <protection/>
    </xf>
    <xf numFmtId="0" fontId="17" fillId="0" borderId="52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164" fontId="12" fillId="0" borderId="36" xfId="58" applyNumberFormat="1" applyFont="1" applyFill="1" applyBorder="1" applyAlignment="1" applyProtection="1">
      <alignment horizontal="center" vertical="center" wrapText="1"/>
      <protection/>
    </xf>
    <xf numFmtId="164" fontId="13" fillId="0" borderId="36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164" fontId="12" fillId="0" borderId="36" xfId="58" applyNumberFormat="1" applyFont="1" applyFill="1" applyBorder="1" applyAlignment="1" applyProtection="1">
      <alignment horizontal="center" vertical="center" wrapText="1"/>
      <protection locked="0"/>
    </xf>
    <xf numFmtId="0" fontId="17" fillId="0" borderId="55" xfId="0" applyFont="1" applyBorder="1" applyAlignment="1" applyProtection="1">
      <alignment horizontal="center" vertical="center" wrapText="1"/>
      <protection/>
    </xf>
    <xf numFmtId="164" fontId="5" fillId="0" borderId="0" xfId="58" applyNumberFormat="1" applyFont="1" applyFill="1" applyBorder="1" applyAlignment="1" applyProtection="1">
      <alignment horizontal="center" vertical="center" wrapText="1"/>
      <protection/>
    </xf>
    <xf numFmtId="164" fontId="19" fillId="0" borderId="22" xfId="58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13" fillId="0" borderId="36" xfId="58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Border="1" applyAlignment="1" applyProtection="1">
      <alignment horizontal="center" vertical="center" wrapText="1"/>
      <protection/>
    </xf>
    <xf numFmtId="164" fontId="17" fillId="0" borderId="36" xfId="0" applyNumberFormat="1" applyFont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Border="1" applyAlignment="1" applyProtection="1" quotePrefix="1">
      <alignment horizontal="center" vertical="center" wrapText="1"/>
      <protection/>
    </xf>
    <xf numFmtId="0" fontId="2" fillId="0" borderId="36" xfId="58" applyFont="1" applyFill="1" applyBorder="1" applyAlignment="1" applyProtection="1">
      <alignment horizontal="center" vertical="center"/>
      <protection/>
    </xf>
    <xf numFmtId="164" fontId="19" fillId="0" borderId="36" xfId="58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164" fontId="13" fillId="0" borderId="58" xfId="0" applyNumberFormat="1" applyFont="1" applyFill="1" applyBorder="1" applyAlignment="1" applyProtection="1">
      <alignment horizontal="center" vertical="center"/>
      <protection/>
    </xf>
    <xf numFmtId="164" fontId="13" fillId="0" borderId="32" xfId="0" applyNumberFormat="1" applyFont="1" applyFill="1" applyBorder="1" applyAlignment="1" applyProtection="1">
      <alignment horizontal="center" vertical="center"/>
      <protection locked="0"/>
    </xf>
    <xf numFmtId="164" fontId="13" fillId="0" borderId="59" xfId="0" applyNumberFormat="1" applyFont="1" applyFill="1" applyBorder="1" applyAlignment="1" applyProtection="1">
      <alignment horizontal="center" vertical="center"/>
      <protection/>
    </xf>
    <xf numFmtId="164" fontId="13" fillId="0" borderId="12" xfId="0" applyNumberFormat="1" applyFont="1" applyFill="1" applyBorder="1" applyAlignment="1" applyProtection="1">
      <alignment horizontal="center" vertical="center"/>
      <protection/>
    </xf>
    <xf numFmtId="164" fontId="13" fillId="0" borderId="5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33" xfId="0" applyNumberFormat="1" applyFont="1" applyFill="1" applyBorder="1" applyAlignment="1" applyProtection="1">
      <alignment horizontal="center" vertical="center"/>
      <protection locked="0"/>
    </xf>
    <xf numFmtId="164" fontId="13" fillId="0" borderId="61" xfId="0" applyNumberFormat="1" applyFont="1" applyFill="1" applyBorder="1" applyAlignment="1" applyProtection="1">
      <alignment horizontal="center" vertical="center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164" fontId="12" fillId="0" borderId="31" xfId="0" applyNumberFormat="1" applyFont="1" applyFill="1" applyBorder="1" applyAlignment="1" applyProtection="1">
      <alignment horizontal="center" vertical="center"/>
      <protection/>
    </xf>
    <xf numFmtId="164" fontId="12" fillId="0" borderId="52" xfId="0" applyNumberFormat="1" applyFont="1" applyFill="1" applyBorder="1" applyAlignment="1" applyProtection="1">
      <alignment horizontal="center" vertical="center"/>
      <protection/>
    </xf>
    <xf numFmtId="164" fontId="13" fillId="0" borderId="60" xfId="0" applyNumberFormat="1" applyFont="1" applyFill="1" applyBorder="1" applyAlignment="1" applyProtection="1">
      <alignment horizontal="center" vertical="center"/>
      <protection/>
    </xf>
    <xf numFmtId="164" fontId="18" fillId="0" borderId="65" xfId="0" applyNumberFormat="1" applyFont="1" applyFill="1" applyBorder="1" applyAlignment="1" applyProtection="1">
      <alignment horizontal="center" vertical="center"/>
      <protection/>
    </xf>
    <xf numFmtId="164" fontId="13" fillId="0" borderId="59" xfId="0" applyNumberFormat="1" applyFont="1" applyFill="1" applyBorder="1" applyAlignment="1" applyProtection="1">
      <alignment horizontal="center" vertical="center"/>
      <protection/>
    </xf>
    <xf numFmtId="164" fontId="18" fillId="0" borderId="12" xfId="0" applyNumberFormat="1" applyFont="1" applyFill="1" applyBorder="1" applyAlignment="1" applyProtection="1">
      <alignment horizontal="center" vertical="center"/>
      <protection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30" xfId="0" applyNumberFormat="1" applyFont="1" applyFill="1" applyBorder="1" applyAlignment="1" applyProtection="1">
      <alignment horizontal="center" vertical="center"/>
      <protection/>
    </xf>
    <xf numFmtId="164" fontId="3" fillId="0" borderId="39" xfId="0" applyNumberFormat="1" applyFont="1" applyFill="1" applyBorder="1" applyAlignment="1" applyProtection="1">
      <alignment horizontal="center" vertical="center"/>
      <protection/>
    </xf>
    <xf numFmtId="164" fontId="12" fillId="0" borderId="62" xfId="0" applyNumberFormat="1" applyFont="1" applyFill="1" applyBorder="1" applyAlignment="1" applyProtection="1">
      <alignment horizontal="center" vertical="center"/>
      <protection/>
    </xf>
    <xf numFmtId="164" fontId="13" fillId="0" borderId="32" xfId="0" applyNumberFormat="1" applyFont="1" applyFill="1" applyBorder="1" applyAlignment="1" applyProtection="1">
      <alignment horizontal="center" vertical="center"/>
      <protection/>
    </xf>
    <xf numFmtId="164" fontId="13" fillId="0" borderId="32" xfId="0" applyNumberFormat="1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Fill="1" applyBorder="1" applyAlignment="1" applyProtection="1">
      <alignment horizontal="center" vertical="center"/>
      <protection/>
    </xf>
    <xf numFmtId="164" fontId="12" fillId="0" borderId="22" xfId="0" applyNumberFormat="1" applyFont="1" applyFill="1" applyBorder="1" applyAlignment="1" applyProtection="1">
      <alignment horizontal="center" vertical="center"/>
      <protection/>
    </xf>
    <xf numFmtId="164" fontId="12" fillId="0" borderId="49" xfId="0" applyNumberFormat="1" applyFont="1" applyFill="1" applyBorder="1" applyAlignment="1" applyProtection="1">
      <alignment horizontal="center" vertical="center"/>
      <protection/>
    </xf>
    <xf numFmtId="164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left" wrapText="1" indent="1"/>
      <protection/>
    </xf>
    <xf numFmtId="164" fontId="11" fillId="0" borderId="33" xfId="0" applyNumberFormat="1" applyFont="1" applyFill="1" applyBorder="1" applyAlignment="1" applyProtection="1">
      <alignment vertical="center" wrapText="1"/>
      <protection locked="0"/>
    </xf>
    <xf numFmtId="164" fontId="11" fillId="0" borderId="53" xfId="0" applyNumberFormat="1" applyFont="1" applyFill="1" applyBorder="1" applyAlignment="1" applyProtection="1">
      <alignment vertical="center" wrapText="1"/>
      <protection locked="0"/>
    </xf>
    <xf numFmtId="164" fontId="6" fillId="0" borderId="52" xfId="0" applyNumberFormat="1" applyFont="1" applyFill="1" applyBorder="1" applyAlignment="1" applyProtection="1">
      <alignment vertical="center" wrapText="1"/>
      <protection/>
    </xf>
    <xf numFmtId="0" fontId="8" fillId="0" borderId="36" xfId="0" applyFont="1" applyFill="1" applyBorder="1" applyAlignment="1">
      <alignment vertical="center" wrapText="1"/>
    </xf>
    <xf numFmtId="0" fontId="6" fillId="0" borderId="32" xfId="0" applyFont="1" applyFill="1" applyBorder="1" applyAlignment="1" applyProtection="1">
      <alignment horizontal="center" vertical="center"/>
      <protection/>
    </xf>
    <xf numFmtId="164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36" xfId="58" applyFont="1" applyFill="1" applyBorder="1" applyAlignment="1" applyProtection="1">
      <alignment horizontal="left" vertical="center" wrapText="1" indent="1"/>
      <protection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Border="1" applyAlignment="1">
      <alignment vertical="center" wrapText="1"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1" xfId="58" applyFont="1" applyFill="1" applyBorder="1" applyAlignment="1" applyProtection="1">
      <alignment horizontal="left" vertical="center" wrapText="1" indent="1"/>
      <protection/>
    </xf>
    <xf numFmtId="0" fontId="12" fillId="0" borderId="55" xfId="58" applyFont="1" applyFill="1" applyBorder="1" applyAlignment="1" applyProtection="1">
      <alignment horizontal="left" vertical="center" wrapText="1" inden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left" wrapText="1" inden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6" xfId="58" applyNumberFormat="1" applyFont="1" applyFill="1" applyBorder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22" xfId="58" applyNumberFormat="1" applyFont="1" applyFill="1" applyBorder="1" applyAlignment="1" applyProtection="1">
      <alignment horizontal="left" vertical="center"/>
      <protection/>
    </xf>
    <xf numFmtId="164" fontId="19" fillId="0" borderId="22" xfId="58" applyNumberFormat="1" applyFont="1" applyFill="1" applyBorder="1" applyAlignment="1" applyProtection="1">
      <alignment horizontal="center" vertical="center"/>
      <protection/>
    </xf>
    <xf numFmtId="0" fontId="5" fillId="0" borderId="36" xfId="58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11" fillId="0" borderId="22" xfId="0" applyNumberFormat="1" applyFont="1" applyFill="1" applyBorder="1" applyAlignment="1" applyProtection="1">
      <alignment horizontal="right" vertical="center" shrinkToFit="1"/>
      <protection/>
    </xf>
    <xf numFmtId="0" fontId="0" fillId="0" borderId="22" xfId="0" applyBorder="1" applyAlignment="1">
      <alignment horizontal="right" shrinkToFit="1"/>
    </xf>
    <xf numFmtId="0" fontId="22" fillId="0" borderId="22" xfId="0" applyFont="1" applyBorder="1" applyAlignment="1" applyProtection="1">
      <alignment horizontal="right" vertical="top"/>
      <protection locked="0"/>
    </xf>
    <xf numFmtId="0" fontId="0" fillId="0" borderId="22" xfId="0" applyBorder="1" applyAlignment="1">
      <alignment/>
    </xf>
    <xf numFmtId="164" fontId="11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>
      <alignment horizontal="right"/>
    </xf>
    <xf numFmtId="164" fontId="11" fillId="0" borderId="22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90</v>
      </c>
    </row>
    <row r="4" spans="1:2" ht="12.75">
      <c r="A4" s="50"/>
      <c r="B4" s="50"/>
    </row>
    <row r="5" spans="1:2" s="56" customFormat="1" ht="15.75">
      <c r="A5" s="36" t="s">
        <v>434</v>
      </c>
      <c r="B5" s="55"/>
    </row>
    <row r="6" spans="1:2" ht="12.75">
      <c r="A6" s="50"/>
      <c r="B6" s="50"/>
    </row>
    <row r="7" spans="1:2" ht="12.75">
      <c r="A7" s="50" t="s">
        <v>419</v>
      </c>
      <c r="B7" s="50" t="s">
        <v>383</v>
      </c>
    </row>
    <row r="8" spans="1:2" ht="12.75">
      <c r="A8" s="50" t="s">
        <v>420</v>
      </c>
      <c r="B8" s="50" t="s">
        <v>384</v>
      </c>
    </row>
    <row r="9" spans="1:2" ht="12.75">
      <c r="A9" s="50" t="s">
        <v>421</v>
      </c>
      <c r="B9" s="50" t="s">
        <v>385</v>
      </c>
    </row>
    <row r="10" spans="1:2" ht="12.75">
      <c r="A10" s="50"/>
      <c r="B10" s="50"/>
    </row>
    <row r="11" spans="1:2" ht="12.75">
      <c r="A11" s="50"/>
      <c r="B11" s="50"/>
    </row>
    <row r="12" spans="1:2" s="56" customFormat="1" ht="15.75">
      <c r="A12" s="36" t="str">
        <f>+CONCATENATE(LEFT(A5,4),". évi előirányzat KIADÁSOK")</f>
        <v>2016. évi előirányzat KIADÁSOK</v>
      </c>
      <c r="B12" s="55"/>
    </row>
    <row r="13" spans="1:2" ht="12.75">
      <c r="A13" s="50"/>
      <c r="B13" s="50"/>
    </row>
    <row r="14" spans="1:2" ht="12.75">
      <c r="A14" s="50" t="s">
        <v>422</v>
      </c>
      <c r="B14" s="50" t="s">
        <v>386</v>
      </c>
    </row>
    <row r="15" spans="1:2" ht="12.75">
      <c r="A15" s="50" t="s">
        <v>423</v>
      </c>
      <c r="B15" s="50" t="s">
        <v>387</v>
      </c>
    </row>
    <row r="16" spans="1:2" ht="12.75">
      <c r="A16" s="50" t="s">
        <v>424</v>
      </c>
      <c r="B16" s="50" t="s">
        <v>388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zoomScale="130" zoomScaleNormal="130" zoomScaleSheetLayoutView="85" workbookViewId="0" topLeftCell="A1">
      <selection activeCell="H2" sqref="H2"/>
    </sheetView>
  </sheetViews>
  <sheetFormatPr defaultColWidth="9.00390625" defaultRowHeight="12.75"/>
  <cols>
    <col min="1" max="1" width="12.875" style="133" customWidth="1"/>
    <col min="2" max="2" width="59.125" style="134" customWidth="1"/>
    <col min="3" max="3" width="11.50390625" style="134" customWidth="1"/>
    <col min="4" max="4" width="10.625" style="134" customWidth="1"/>
    <col min="5" max="5" width="9.375" style="134" customWidth="1"/>
    <col min="6" max="6" width="13.875" style="135" customWidth="1"/>
    <col min="7" max="16384" width="9.375" style="2" customWidth="1"/>
  </cols>
  <sheetData>
    <row r="1" spans="1:6" s="1" customFormat="1" ht="16.5" customHeight="1" thickBot="1">
      <c r="A1" s="66"/>
      <c r="B1" s="404" t="s">
        <v>492</v>
      </c>
      <c r="C1" s="405"/>
      <c r="D1" s="405"/>
      <c r="E1" s="405"/>
      <c r="F1" s="405"/>
    </row>
    <row r="2" spans="1:6" s="37" customFormat="1" ht="21" customHeight="1">
      <c r="A2" s="139" t="s">
        <v>48</v>
      </c>
      <c r="B2" s="121" t="s">
        <v>129</v>
      </c>
      <c r="C2" s="183"/>
      <c r="D2" s="183"/>
      <c r="E2" s="183"/>
      <c r="F2" s="123" t="s">
        <v>39</v>
      </c>
    </row>
    <row r="3" spans="1:6" s="37" customFormat="1" ht="16.5" thickBot="1">
      <c r="A3" s="68" t="s">
        <v>125</v>
      </c>
      <c r="B3" s="122" t="s">
        <v>327</v>
      </c>
      <c r="C3" s="184"/>
      <c r="D3" s="184"/>
      <c r="E3" s="184"/>
      <c r="F3" s="180" t="s">
        <v>46</v>
      </c>
    </row>
    <row r="4" spans="1:6" s="38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13.5" thickBot="1">
      <c r="A5" s="140" t="s">
        <v>127</v>
      </c>
      <c r="B5" s="71" t="s">
        <v>438</v>
      </c>
      <c r="C5" s="185" t="s">
        <v>41</v>
      </c>
      <c r="D5" s="185" t="s">
        <v>483</v>
      </c>
      <c r="E5" s="185" t="s">
        <v>459</v>
      </c>
      <c r="F5" s="124" t="s">
        <v>458</v>
      </c>
    </row>
    <row r="6" spans="1:6" s="34" customFormat="1" ht="12.75" customHeight="1" thickBot="1">
      <c r="A6" s="62"/>
      <c r="B6" s="63" t="s">
        <v>389</v>
      </c>
      <c r="C6" s="186"/>
      <c r="D6" s="186"/>
      <c r="E6" s="186"/>
      <c r="F6" s="64" t="s">
        <v>390</v>
      </c>
    </row>
    <row r="7" spans="1:6" s="34" customFormat="1" ht="15.75" customHeight="1" thickBot="1">
      <c r="A7" s="73"/>
      <c r="B7" s="74" t="s">
        <v>42</v>
      </c>
      <c r="C7" s="74"/>
      <c r="D7" s="74"/>
      <c r="E7" s="74"/>
      <c r="F7" s="125"/>
    </row>
    <row r="8" spans="1:6" s="34" customFormat="1" ht="12" customHeight="1" thickBot="1">
      <c r="A8" s="10" t="s">
        <v>7</v>
      </c>
      <c r="B8" s="200" t="s">
        <v>152</v>
      </c>
      <c r="C8" s="378"/>
      <c r="D8" s="378"/>
      <c r="E8" s="378"/>
      <c r="F8" s="379">
        <f>+F9+F10+F11+F12+F13+F14</f>
        <v>0</v>
      </c>
    </row>
    <row r="9" spans="1:6" s="39" customFormat="1" ht="12" customHeight="1" thickBot="1">
      <c r="A9" s="153" t="s">
        <v>67</v>
      </c>
      <c r="B9" s="201" t="s">
        <v>153</v>
      </c>
      <c r="C9" s="262"/>
      <c r="D9" s="262"/>
      <c r="E9" s="262"/>
      <c r="F9" s="278"/>
    </row>
    <row r="10" spans="1:6" s="40" customFormat="1" ht="12" customHeight="1" thickBot="1">
      <c r="A10" s="154" t="s">
        <v>68</v>
      </c>
      <c r="B10" s="202" t="s">
        <v>154</v>
      </c>
      <c r="C10" s="262"/>
      <c r="D10" s="262"/>
      <c r="E10" s="262"/>
      <c r="F10" s="278"/>
    </row>
    <row r="11" spans="1:6" s="40" customFormat="1" ht="12" customHeight="1" thickBot="1">
      <c r="A11" s="154" t="s">
        <v>69</v>
      </c>
      <c r="B11" s="202" t="s">
        <v>425</v>
      </c>
      <c r="C11" s="262"/>
      <c r="D11" s="262"/>
      <c r="E11" s="262"/>
      <c r="F11" s="278"/>
    </row>
    <row r="12" spans="1:6" s="40" customFormat="1" ht="12" customHeight="1" thickBot="1">
      <c r="A12" s="154" t="s">
        <v>70</v>
      </c>
      <c r="B12" s="202" t="s">
        <v>155</v>
      </c>
      <c r="C12" s="262"/>
      <c r="D12" s="262"/>
      <c r="E12" s="262"/>
      <c r="F12" s="278"/>
    </row>
    <row r="13" spans="1:6" s="40" customFormat="1" ht="12" customHeight="1" thickBot="1">
      <c r="A13" s="154" t="s">
        <v>87</v>
      </c>
      <c r="B13" s="202" t="s">
        <v>394</v>
      </c>
      <c r="C13" s="262"/>
      <c r="D13" s="262"/>
      <c r="E13" s="262"/>
      <c r="F13" s="278"/>
    </row>
    <row r="14" spans="1:6" s="39" customFormat="1" ht="12" customHeight="1" thickBot="1">
      <c r="A14" s="155" t="s">
        <v>71</v>
      </c>
      <c r="B14" s="203" t="s">
        <v>329</v>
      </c>
      <c r="C14" s="262"/>
      <c r="D14" s="262"/>
      <c r="E14" s="262"/>
      <c r="F14" s="278"/>
    </row>
    <row r="15" spans="1:6" s="39" customFormat="1" ht="12" customHeight="1" thickBot="1">
      <c r="A15" s="10" t="s">
        <v>8</v>
      </c>
      <c r="B15" s="204" t="s">
        <v>156</v>
      </c>
      <c r="C15" s="263"/>
      <c r="D15" s="263"/>
      <c r="E15" s="263"/>
      <c r="F15" s="279">
        <f>+F16+F17+F18+F19+F20</f>
        <v>0</v>
      </c>
    </row>
    <row r="16" spans="1:6" s="39" customFormat="1" ht="12" customHeight="1" thickBot="1">
      <c r="A16" s="153" t="s">
        <v>73</v>
      </c>
      <c r="B16" s="201" t="s">
        <v>157</v>
      </c>
      <c r="C16" s="262"/>
      <c r="D16" s="262"/>
      <c r="E16" s="262"/>
      <c r="F16" s="278"/>
    </row>
    <row r="17" spans="1:6" s="39" customFormat="1" ht="12" customHeight="1" thickBot="1">
      <c r="A17" s="154" t="s">
        <v>74</v>
      </c>
      <c r="B17" s="202" t="s">
        <v>158</v>
      </c>
      <c r="C17" s="262"/>
      <c r="D17" s="262"/>
      <c r="E17" s="262"/>
      <c r="F17" s="278"/>
    </row>
    <row r="18" spans="1:6" s="39" customFormat="1" ht="12" customHeight="1" thickBot="1">
      <c r="A18" s="154" t="s">
        <v>75</v>
      </c>
      <c r="B18" s="202" t="s">
        <v>319</v>
      </c>
      <c r="C18" s="262"/>
      <c r="D18" s="262"/>
      <c r="E18" s="262"/>
      <c r="F18" s="278"/>
    </row>
    <row r="19" spans="1:6" s="39" customFormat="1" ht="12" customHeight="1" thickBot="1">
      <c r="A19" s="154" t="s">
        <v>76</v>
      </c>
      <c r="B19" s="202" t="s">
        <v>320</v>
      </c>
      <c r="C19" s="262"/>
      <c r="D19" s="262"/>
      <c r="E19" s="262"/>
      <c r="F19" s="278"/>
    </row>
    <row r="20" spans="1:8" s="39" customFormat="1" ht="12" customHeight="1" thickBot="1">
      <c r="A20" s="154" t="s">
        <v>77</v>
      </c>
      <c r="B20" s="202" t="s">
        <v>159</v>
      </c>
      <c r="C20" s="262"/>
      <c r="D20" s="262"/>
      <c r="E20" s="262"/>
      <c r="F20" s="278"/>
      <c r="H20" s="375"/>
    </row>
    <row r="21" spans="1:7" s="40" customFormat="1" ht="12" customHeight="1" thickBot="1">
      <c r="A21" s="155" t="s">
        <v>83</v>
      </c>
      <c r="B21" s="203" t="s">
        <v>160</v>
      </c>
      <c r="C21" s="262"/>
      <c r="D21" s="262"/>
      <c r="E21" s="262"/>
      <c r="F21" s="278"/>
      <c r="G21" s="380"/>
    </row>
    <row r="22" spans="1:7" s="40" customFormat="1" ht="12" customHeight="1" thickBot="1">
      <c r="A22" s="10" t="s">
        <v>9</v>
      </c>
      <c r="B22" s="200" t="s">
        <v>161</v>
      </c>
      <c r="C22" s="255"/>
      <c r="D22" s="255"/>
      <c r="E22" s="255"/>
      <c r="F22" s="279">
        <f>+F23+F24+F25+F26+F27</f>
        <v>0</v>
      </c>
      <c r="G22" s="380"/>
    </row>
    <row r="23" spans="1:6" s="40" customFormat="1" ht="12" customHeight="1" thickBot="1">
      <c r="A23" s="153" t="s">
        <v>56</v>
      </c>
      <c r="B23" s="201" t="s">
        <v>162</v>
      </c>
      <c r="C23" s="262"/>
      <c r="D23" s="262"/>
      <c r="E23" s="262"/>
      <c r="F23" s="278"/>
    </row>
    <row r="24" spans="1:6" s="39" customFormat="1" ht="12" customHeight="1" thickBot="1">
      <c r="A24" s="154" t="s">
        <v>57</v>
      </c>
      <c r="B24" s="202" t="s">
        <v>163</v>
      </c>
      <c r="C24" s="262"/>
      <c r="D24" s="262"/>
      <c r="E24" s="262"/>
      <c r="F24" s="278"/>
    </row>
    <row r="25" spans="1:6" s="40" customFormat="1" ht="12" customHeight="1" thickBot="1">
      <c r="A25" s="154" t="s">
        <v>58</v>
      </c>
      <c r="B25" s="202" t="s">
        <v>321</v>
      </c>
      <c r="C25" s="262"/>
      <c r="D25" s="262"/>
      <c r="E25" s="262"/>
      <c r="F25" s="278"/>
    </row>
    <row r="26" spans="1:6" s="40" customFormat="1" ht="12" customHeight="1" thickBot="1">
      <c r="A26" s="154" t="s">
        <v>59</v>
      </c>
      <c r="B26" s="202" t="s">
        <v>322</v>
      </c>
      <c r="C26" s="262"/>
      <c r="D26" s="262"/>
      <c r="E26" s="262"/>
      <c r="F26" s="278"/>
    </row>
    <row r="27" spans="1:6" s="40" customFormat="1" ht="12" customHeight="1" thickBot="1">
      <c r="A27" s="154" t="s">
        <v>101</v>
      </c>
      <c r="B27" s="202" t="s">
        <v>164</v>
      </c>
      <c r="C27" s="262"/>
      <c r="D27" s="262"/>
      <c r="E27" s="262"/>
      <c r="F27" s="278"/>
    </row>
    <row r="28" spans="1:6" s="40" customFormat="1" ht="12" customHeight="1" thickBot="1">
      <c r="A28" s="155" t="s">
        <v>102</v>
      </c>
      <c r="B28" s="203" t="s">
        <v>165</v>
      </c>
      <c r="C28" s="262"/>
      <c r="D28" s="262"/>
      <c r="E28" s="262"/>
      <c r="F28" s="278"/>
    </row>
    <row r="29" spans="1:6" s="40" customFormat="1" ht="12" customHeight="1" thickBot="1">
      <c r="A29" s="10" t="s">
        <v>103</v>
      </c>
      <c r="B29" s="200" t="s">
        <v>166</v>
      </c>
      <c r="C29" s="255">
        <v>5260</v>
      </c>
      <c r="D29" s="255">
        <v>5260</v>
      </c>
      <c r="E29" s="255">
        <v>2</v>
      </c>
      <c r="F29" s="280">
        <v>5262</v>
      </c>
    </row>
    <row r="30" spans="1:6" s="40" customFormat="1" ht="12" customHeight="1" thickBot="1">
      <c r="A30" s="153" t="s">
        <v>167</v>
      </c>
      <c r="B30" s="201" t="s">
        <v>430</v>
      </c>
      <c r="C30" s="262"/>
      <c r="D30" s="262"/>
      <c r="E30" s="262"/>
      <c r="F30" s="278"/>
    </row>
    <row r="31" spans="1:6" s="40" customFormat="1" ht="12" customHeight="1" thickBot="1">
      <c r="A31" s="154" t="s">
        <v>168</v>
      </c>
      <c r="B31" s="202" t="s">
        <v>431</v>
      </c>
      <c r="C31" s="262"/>
      <c r="D31" s="262"/>
      <c r="E31" s="262"/>
      <c r="F31" s="278"/>
    </row>
    <row r="32" spans="1:6" s="40" customFormat="1" ht="12" customHeight="1" thickBot="1">
      <c r="A32" s="154" t="s">
        <v>169</v>
      </c>
      <c r="B32" s="202" t="s">
        <v>432</v>
      </c>
      <c r="C32" s="262">
        <v>5260</v>
      </c>
      <c r="D32" s="262">
        <v>5260</v>
      </c>
      <c r="E32" s="262">
        <v>2</v>
      </c>
      <c r="F32" s="278">
        <v>5262</v>
      </c>
    </row>
    <row r="33" spans="1:6" s="40" customFormat="1" ht="12" customHeight="1" thickBot="1">
      <c r="A33" s="154" t="s">
        <v>170</v>
      </c>
      <c r="B33" s="202" t="s">
        <v>433</v>
      </c>
      <c r="C33" s="262"/>
      <c r="D33" s="262"/>
      <c r="E33" s="262"/>
      <c r="F33" s="278"/>
    </row>
    <row r="34" spans="1:6" s="40" customFormat="1" ht="12" customHeight="1" thickBot="1">
      <c r="A34" s="154" t="s">
        <v>427</v>
      </c>
      <c r="B34" s="202" t="s">
        <v>171</v>
      </c>
      <c r="C34" s="262"/>
      <c r="D34" s="262"/>
      <c r="E34" s="262"/>
      <c r="F34" s="278"/>
    </row>
    <row r="35" spans="1:6" s="40" customFormat="1" ht="12" customHeight="1" thickBot="1">
      <c r="A35" s="154" t="s">
        <v>428</v>
      </c>
      <c r="B35" s="202" t="s">
        <v>172</v>
      </c>
      <c r="C35" s="262"/>
      <c r="D35" s="262"/>
      <c r="E35" s="262"/>
      <c r="F35" s="278"/>
    </row>
    <row r="36" spans="1:6" s="40" customFormat="1" ht="12" customHeight="1" thickBot="1">
      <c r="A36" s="155" t="s">
        <v>429</v>
      </c>
      <c r="B36" s="203" t="s">
        <v>173</v>
      </c>
      <c r="C36" s="262"/>
      <c r="D36" s="262"/>
      <c r="E36" s="262"/>
      <c r="F36" s="278"/>
    </row>
    <row r="37" spans="1:6" s="40" customFormat="1" ht="12" customHeight="1" thickBot="1">
      <c r="A37" s="10" t="s">
        <v>11</v>
      </c>
      <c r="B37" s="200" t="s">
        <v>330</v>
      </c>
      <c r="C37" s="255"/>
      <c r="D37" s="255"/>
      <c r="E37" s="255"/>
      <c r="F37" s="279">
        <f>SUM(F38:F48)</f>
        <v>0</v>
      </c>
    </row>
    <row r="38" spans="1:6" s="40" customFormat="1" ht="12" customHeight="1" thickBot="1">
      <c r="A38" s="153" t="s">
        <v>60</v>
      </c>
      <c r="B38" s="201" t="s">
        <v>176</v>
      </c>
      <c r="C38" s="262"/>
      <c r="D38" s="262"/>
      <c r="E38" s="262"/>
      <c r="F38" s="278"/>
    </row>
    <row r="39" spans="1:6" s="40" customFormat="1" ht="12" customHeight="1" thickBot="1">
      <c r="A39" s="154" t="s">
        <v>61</v>
      </c>
      <c r="B39" s="202" t="s">
        <v>177</v>
      </c>
      <c r="C39" s="262"/>
      <c r="D39" s="262"/>
      <c r="E39" s="262"/>
      <c r="F39" s="278"/>
    </row>
    <row r="40" spans="1:6" s="40" customFormat="1" ht="12" customHeight="1" thickBot="1">
      <c r="A40" s="154" t="s">
        <v>62</v>
      </c>
      <c r="B40" s="202" t="s">
        <v>178</v>
      </c>
      <c r="C40" s="262"/>
      <c r="D40" s="262"/>
      <c r="E40" s="262"/>
      <c r="F40" s="278"/>
    </row>
    <row r="41" spans="1:6" s="40" customFormat="1" ht="12" customHeight="1" thickBot="1">
      <c r="A41" s="154" t="s">
        <v>105</v>
      </c>
      <c r="B41" s="202" t="s">
        <v>179</v>
      </c>
      <c r="C41" s="262"/>
      <c r="D41" s="262"/>
      <c r="E41" s="262"/>
      <c r="F41" s="278"/>
    </row>
    <row r="42" spans="1:6" s="40" customFormat="1" ht="12" customHeight="1" thickBot="1">
      <c r="A42" s="154" t="s">
        <v>106</v>
      </c>
      <c r="B42" s="202" t="s">
        <v>180</v>
      </c>
      <c r="C42" s="262"/>
      <c r="D42" s="262"/>
      <c r="E42" s="262"/>
      <c r="F42" s="278"/>
    </row>
    <row r="43" spans="1:6" s="40" customFormat="1" ht="12" customHeight="1" thickBot="1">
      <c r="A43" s="154" t="s">
        <v>107</v>
      </c>
      <c r="B43" s="202" t="s">
        <v>181</v>
      </c>
      <c r="C43" s="262"/>
      <c r="D43" s="262"/>
      <c r="E43" s="262"/>
      <c r="F43" s="278"/>
    </row>
    <row r="44" spans="1:6" s="40" customFormat="1" ht="12" customHeight="1" thickBot="1">
      <c r="A44" s="154" t="s">
        <v>108</v>
      </c>
      <c r="B44" s="202" t="s">
        <v>182</v>
      </c>
      <c r="C44" s="262"/>
      <c r="D44" s="262"/>
      <c r="E44" s="262"/>
      <c r="F44" s="278"/>
    </row>
    <row r="45" spans="1:6" s="40" customFormat="1" ht="12" customHeight="1" thickBot="1">
      <c r="A45" s="154" t="s">
        <v>109</v>
      </c>
      <c r="B45" s="202" t="s">
        <v>437</v>
      </c>
      <c r="C45" s="262"/>
      <c r="D45" s="262"/>
      <c r="E45" s="262"/>
      <c r="F45" s="278"/>
    </row>
    <row r="46" spans="1:6" s="40" customFormat="1" ht="12" customHeight="1" thickBot="1">
      <c r="A46" s="154" t="s">
        <v>174</v>
      </c>
      <c r="B46" s="202" t="s">
        <v>184</v>
      </c>
      <c r="C46" s="262"/>
      <c r="D46" s="262"/>
      <c r="E46" s="262"/>
      <c r="F46" s="282"/>
    </row>
    <row r="47" spans="1:6" s="40" customFormat="1" ht="12" customHeight="1" thickBot="1">
      <c r="A47" s="155" t="s">
        <v>175</v>
      </c>
      <c r="B47" s="203" t="s">
        <v>332</v>
      </c>
      <c r="C47" s="262"/>
      <c r="D47" s="262"/>
      <c r="E47" s="262"/>
      <c r="F47" s="282"/>
    </row>
    <row r="48" spans="1:6" s="40" customFormat="1" ht="12" customHeight="1" thickBot="1">
      <c r="A48" s="155" t="s">
        <v>331</v>
      </c>
      <c r="B48" s="203" t="s">
        <v>185</v>
      </c>
      <c r="C48" s="262"/>
      <c r="D48" s="262"/>
      <c r="E48" s="262"/>
      <c r="F48" s="282"/>
    </row>
    <row r="49" spans="1:6" s="40" customFormat="1" ht="12" customHeight="1" thickBot="1">
      <c r="A49" s="10" t="s">
        <v>12</v>
      </c>
      <c r="B49" s="200" t="s">
        <v>186</v>
      </c>
      <c r="C49" s="255"/>
      <c r="D49" s="255"/>
      <c r="E49" s="255"/>
      <c r="F49" s="279">
        <f>SUM(F50:F54)</f>
        <v>0</v>
      </c>
    </row>
    <row r="50" spans="1:6" s="40" customFormat="1" ht="12" customHeight="1" thickBot="1">
      <c r="A50" s="153" t="s">
        <v>63</v>
      </c>
      <c r="B50" s="201" t="s">
        <v>190</v>
      </c>
      <c r="C50" s="262"/>
      <c r="D50" s="262"/>
      <c r="E50" s="262"/>
      <c r="F50" s="282"/>
    </row>
    <row r="51" spans="1:6" s="40" customFormat="1" ht="12" customHeight="1" thickBot="1">
      <c r="A51" s="154" t="s">
        <v>64</v>
      </c>
      <c r="B51" s="202" t="s">
        <v>191</v>
      </c>
      <c r="C51" s="262"/>
      <c r="D51" s="262"/>
      <c r="E51" s="262"/>
      <c r="F51" s="282"/>
    </row>
    <row r="52" spans="1:6" s="40" customFormat="1" ht="12" customHeight="1" thickBot="1">
      <c r="A52" s="154" t="s">
        <v>187</v>
      </c>
      <c r="B52" s="202" t="s">
        <v>192</v>
      </c>
      <c r="C52" s="262"/>
      <c r="D52" s="262"/>
      <c r="E52" s="262"/>
      <c r="F52" s="282"/>
    </row>
    <row r="53" spans="1:6" s="40" customFormat="1" ht="12" customHeight="1" thickBot="1">
      <c r="A53" s="154" t="s">
        <v>188</v>
      </c>
      <c r="B53" s="202" t="s">
        <v>193</v>
      </c>
      <c r="C53" s="262"/>
      <c r="D53" s="262"/>
      <c r="E53" s="262"/>
      <c r="F53" s="282"/>
    </row>
    <row r="54" spans="1:6" s="40" customFormat="1" ht="12" customHeight="1" thickBot="1">
      <c r="A54" s="155" t="s">
        <v>189</v>
      </c>
      <c r="B54" s="203" t="s">
        <v>194</v>
      </c>
      <c r="C54" s="262"/>
      <c r="D54" s="262"/>
      <c r="E54" s="262"/>
      <c r="F54" s="282"/>
    </row>
    <row r="55" spans="1:6" s="40" customFormat="1" ht="12" customHeight="1" thickBot="1">
      <c r="A55" s="10" t="s">
        <v>110</v>
      </c>
      <c r="B55" s="200" t="s">
        <v>195</v>
      </c>
      <c r="C55" s="255"/>
      <c r="D55" s="255"/>
      <c r="E55" s="255"/>
      <c r="F55" s="279">
        <f>SUM(F56:F58)</f>
        <v>0</v>
      </c>
    </row>
    <row r="56" spans="1:6" s="40" customFormat="1" ht="12" customHeight="1" thickBot="1">
      <c r="A56" s="153" t="s">
        <v>65</v>
      </c>
      <c r="B56" s="201" t="s">
        <v>196</v>
      </c>
      <c r="C56" s="262"/>
      <c r="D56" s="262"/>
      <c r="E56" s="262"/>
      <c r="F56" s="278"/>
    </row>
    <row r="57" spans="1:6" s="40" customFormat="1" ht="12" customHeight="1" thickBot="1">
      <c r="A57" s="154" t="s">
        <v>66</v>
      </c>
      <c r="B57" s="202" t="s">
        <v>323</v>
      </c>
      <c r="C57" s="262"/>
      <c r="D57" s="262"/>
      <c r="E57" s="262"/>
      <c r="F57" s="278"/>
    </row>
    <row r="58" spans="1:6" s="40" customFormat="1" ht="12" customHeight="1" thickBot="1">
      <c r="A58" s="154" t="s">
        <v>199</v>
      </c>
      <c r="B58" s="202" t="s">
        <v>197</v>
      </c>
      <c r="C58" s="262"/>
      <c r="D58" s="262"/>
      <c r="E58" s="262"/>
      <c r="F58" s="278"/>
    </row>
    <row r="59" spans="1:6" s="40" customFormat="1" ht="12" customHeight="1" thickBot="1">
      <c r="A59" s="155" t="s">
        <v>200</v>
      </c>
      <c r="B59" s="203" t="s">
        <v>198</v>
      </c>
      <c r="C59" s="262"/>
      <c r="D59" s="262"/>
      <c r="E59" s="262"/>
      <c r="F59" s="278"/>
    </row>
    <row r="60" spans="1:6" s="40" customFormat="1" ht="12" customHeight="1" thickBot="1">
      <c r="A60" s="10" t="s">
        <v>14</v>
      </c>
      <c r="B60" s="204" t="s">
        <v>201</v>
      </c>
      <c r="C60" s="263"/>
      <c r="D60" s="263"/>
      <c r="E60" s="263"/>
      <c r="F60" s="279">
        <f>SUM(F61:F63)</f>
        <v>0</v>
      </c>
    </row>
    <row r="61" spans="1:6" s="40" customFormat="1" ht="12" customHeight="1" thickBot="1">
      <c r="A61" s="153" t="s">
        <v>111</v>
      </c>
      <c r="B61" s="201" t="s">
        <v>203</v>
      </c>
      <c r="C61" s="262"/>
      <c r="D61" s="262"/>
      <c r="E61" s="262"/>
      <c r="F61" s="282"/>
    </row>
    <row r="62" spans="1:6" s="40" customFormat="1" ht="12" customHeight="1" thickBot="1">
      <c r="A62" s="154" t="s">
        <v>112</v>
      </c>
      <c r="B62" s="202" t="s">
        <v>324</v>
      </c>
      <c r="C62" s="262"/>
      <c r="D62" s="262"/>
      <c r="E62" s="262"/>
      <c r="F62" s="282"/>
    </row>
    <row r="63" spans="1:6" s="40" customFormat="1" ht="12" customHeight="1" thickBot="1">
      <c r="A63" s="154" t="s">
        <v>134</v>
      </c>
      <c r="B63" s="202" t="s">
        <v>204</v>
      </c>
      <c r="C63" s="262"/>
      <c r="D63" s="262"/>
      <c r="E63" s="262"/>
      <c r="F63" s="282"/>
    </row>
    <row r="64" spans="1:6" s="40" customFormat="1" ht="12" customHeight="1" thickBot="1">
      <c r="A64" s="155" t="s">
        <v>202</v>
      </c>
      <c r="B64" s="203" t="s">
        <v>205</v>
      </c>
      <c r="C64" s="262"/>
      <c r="D64" s="262"/>
      <c r="E64" s="262"/>
      <c r="F64" s="282"/>
    </row>
    <row r="65" spans="1:6" s="40" customFormat="1" ht="12" customHeight="1" thickBot="1">
      <c r="A65" s="10" t="s">
        <v>15</v>
      </c>
      <c r="B65" s="200" t="s">
        <v>206</v>
      </c>
      <c r="C65" s="255">
        <v>5260</v>
      </c>
      <c r="D65" s="255">
        <v>5260</v>
      </c>
      <c r="E65" s="255">
        <v>2</v>
      </c>
      <c r="F65" s="280">
        <f>+F8+F15+F22+F29+F37+F49+F55+F60</f>
        <v>5262</v>
      </c>
    </row>
    <row r="66" spans="1:6" s="40" customFormat="1" ht="12" customHeight="1" thickBot="1">
      <c r="A66" s="156" t="s">
        <v>295</v>
      </c>
      <c r="B66" s="204" t="s">
        <v>208</v>
      </c>
      <c r="C66" s="263"/>
      <c r="D66" s="263"/>
      <c r="E66" s="263"/>
      <c r="F66" s="279">
        <f>SUM(F67:F69)</f>
        <v>0</v>
      </c>
    </row>
    <row r="67" spans="1:6" s="40" customFormat="1" ht="12" customHeight="1" thickBot="1">
      <c r="A67" s="153" t="s">
        <v>239</v>
      </c>
      <c r="B67" s="201" t="s">
        <v>209</v>
      </c>
      <c r="C67" s="262"/>
      <c r="D67" s="262"/>
      <c r="E67" s="262"/>
      <c r="F67" s="282"/>
    </row>
    <row r="68" spans="1:6" s="40" customFormat="1" ht="12" customHeight="1" thickBot="1">
      <c r="A68" s="154" t="s">
        <v>248</v>
      </c>
      <c r="B68" s="202" t="s">
        <v>210</v>
      </c>
      <c r="C68" s="262"/>
      <c r="D68" s="262"/>
      <c r="E68" s="262"/>
      <c r="F68" s="282"/>
    </row>
    <row r="69" spans="1:6" s="40" customFormat="1" ht="12" customHeight="1" thickBot="1">
      <c r="A69" s="155" t="s">
        <v>249</v>
      </c>
      <c r="B69" s="205" t="s">
        <v>211</v>
      </c>
      <c r="C69" s="262"/>
      <c r="D69" s="262"/>
      <c r="E69" s="262"/>
      <c r="F69" s="282"/>
    </row>
    <row r="70" spans="1:6" s="40" customFormat="1" ht="12" customHeight="1" thickBot="1">
      <c r="A70" s="156" t="s">
        <v>212</v>
      </c>
      <c r="B70" s="204" t="s">
        <v>213</v>
      </c>
      <c r="C70" s="263"/>
      <c r="D70" s="263"/>
      <c r="E70" s="263"/>
      <c r="F70" s="279">
        <f>SUM(F71:F74)</f>
        <v>0</v>
      </c>
    </row>
    <row r="71" spans="1:6" s="40" customFormat="1" ht="12" customHeight="1" thickBot="1">
      <c r="A71" s="153" t="s">
        <v>88</v>
      </c>
      <c r="B71" s="201" t="s">
        <v>214</v>
      </c>
      <c r="C71" s="262"/>
      <c r="D71" s="262"/>
      <c r="E71" s="262"/>
      <c r="F71" s="282"/>
    </row>
    <row r="72" spans="1:6" s="40" customFormat="1" ht="12" customHeight="1" thickBot="1">
      <c r="A72" s="154" t="s">
        <v>89</v>
      </c>
      <c r="B72" s="202" t="s">
        <v>215</v>
      </c>
      <c r="C72" s="262"/>
      <c r="D72" s="262"/>
      <c r="E72" s="262"/>
      <c r="F72" s="282"/>
    </row>
    <row r="73" spans="1:6" s="40" customFormat="1" ht="12" customHeight="1" thickBot="1">
      <c r="A73" s="154" t="s">
        <v>240</v>
      </c>
      <c r="B73" s="202" t="s">
        <v>216</v>
      </c>
      <c r="C73" s="262"/>
      <c r="D73" s="262"/>
      <c r="E73" s="262"/>
      <c r="F73" s="282"/>
    </row>
    <row r="74" spans="1:6" s="40" customFormat="1" ht="12" customHeight="1" thickBot="1">
      <c r="A74" s="155" t="s">
        <v>241</v>
      </c>
      <c r="B74" s="203" t="s">
        <v>217</v>
      </c>
      <c r="C74" s="262"/>
      <c r="D74" s="262"/>
      <c r="E74" s="262"/>
      <c r="F74" s="282"/>
    </row>
    <row r="75" spans="1:6" s="40" customFormat="1" ht="12" customHeight="1" thickBot="1">
      <c r="A75" s="156" t="s">
        <v>218</v>
      </c>
      <c r="B75" s="204" t="s">
        <v>219</v>
      </c>
      <c r="C75" s="263"/>
      <c r="D75" s="263"/>
      <c r="E75" s="263"/>
      <c r="F75" s="279">
        <f>SUM(F76:F77)</f>
        <v>0</v>
      </c>
    </row>
    <row r="76" spans="1:6" s="40" customFormat="1" ht="12" customHeight="1" thickBot="1">
      <c r="A76" s="153" t="s">
        <v>242</v>
      </c>
      <c r="B76" s="201" t="s">
        <v>220</v>
      </c>
      <c r="C76" s="262"/>
      <c r="D76" s="262"/>
      <c r="E76" s="262"/>
      <c r="F76" s="282"/>
    </row>
    <row r="77" spans="1:6" s="40" customFormat="1" ht="12" customHeight="1" thickBot="1">
      <c r="A77" s="155" t="s">
        <v>243</v>
      </c>
      <c r="B77" s="203" t="s">
        <v>221</v>
      </c>
      <c r="C77" s="262"/>
      <c r="D77" s="262"/>
      <c r="E77" s="262"/>
      <c r="F77" s="282"/>
    </row>
    <row r="78" spans="1:6" s="39" customFormat="1" ht="12" customHeight="1" thickBot="1">
      <c r="A78" s="156" t="s">
        <v>222</v>
      </c>
      <c r="B78" s="204" t="s">
        <v>223</v>
      </c>
      <c r="C78" s="263"/>
      <c r="D78" s="263"/>
      <c r="E78" s="263"/>
      <c r="F78" s="279">
        <f>SUM(F79:F81)</f>
        <v>0</v>
      </c>
    </row>
    <row r="79" spans="1:6" s="40" customFormat="1" ht="12" customHeight="1" thickBot="1">
      <c r="A79" s="153" t="s">
        <v>244</v>
      </c>
      <c r="B79" s="201" t="s">
        <v>224</v>
      </c>
      <c r="C79" s="262"/>
      <c r="D79" s="262"/>
      <c r="E79" s="262"/>
      <c r="F79" s="282"/>
    </row>
    <row r="80" spans="1:6" s="40" customFormat="1" ht="12" customHeight="1" thickBot="1">
      <c r="A80" s="154" t="s">
        <v>245</v>
      </c>
      <c r="B80" s="202" t="s">
        <v>225</v>
      </c>
      <c r="C80" s="262"/>
      <c r="D80" s="262"/>
      <c r="E80" s="262"/>
      <c r="F80" s="282"/>
    </row>
    <row r="81" spans="1:6" s="40" customFormat="1" ht="12" customHeight="1" thickBot="1">
      <c r="A81" s="155" t="s">
        <v>246</v>
      </c>
      <c r="B81" s="203" t="s">
        <v>226</v>
      </c>
      <c r="C81" s="262"/>
      <c r="D81" s="262"/>
      <c r="E81" s="262"/>
      <c r="F81" s="282"/>
    </row>
    <row r="82" spans="1:6" s="40" customFormat="1" ht="12" customHeight="1" thickBot="1">
      <c r="A82" s="156" t="s">
        <v>227</v>
      </c>
      <c r="B82" s="204" t="s">
        <v>247</v>
      </c>
      <c r="C82" s="263"/>
      <c r="D82" s="263"/>
      <c r="E82" s="263"/>
      <c r="F82" s="279">
        <f>SUM(F83:F86)</f>
        <v>0</v>
      </c>
    </row>
    <row r="83" spans="1:6" s="40" customFormat="1" ht="12" customHeight="1" thickBot="1">
      <c r="A83" s="157" t="s">
        <v>228</v>
      </c>
      <c r="B83" s="201" t="s">
        <v>229</v>
      </c>
      <c r="C83" s="262"/>
      <c r="D83" s="262"/>
      <c r="E83" s="262"/>
      <c r="F83" s="282"/>
    </row>
    <row r="84" spans="1:6" s="40" customFormat="1" ht="12" customHeight="1" thickBot="1">
      <c r="A84" s="158" t="s">
        <v>230</v>
      </c>
      <c r="B84" s="202" t="s">
        <v>231</v>
      </c>
      <c r="C84" s="262"/>
      <c r="D84" s="262"/>
      <c r="E84" s="262"/>
      <c r="F84" s="282"/>
    </row>
    <row r="85" spans="1:6" s="40" customFormat="1" ht="12" customHeight="1" thickBot="1">
      <c r="A85" s="158" t="s">
        <v>232</v>
      </c>
      <c r="B85" s="202" t="s">
        <v>233</v>
      </c>
      <c r="C85" s="262"/>
      <c r="D85" s="262"/>
      <c r="E85" s="262"/>
      <c r="F85" s="282"/>
    </row>
    <row r="86" spans="1:6" s="39" customFormat="1" ht="12" customHeight="1" thickBot="1">
      <c r="A86" s="159" t="s">
        <v>234</v>
      </c>
      <c r="B86" s="203" t="s">
        <v>235</v>
      </c>
      <c r="C86" s="262"/>
      <c r="D86" s="262"/>
      <c r="E86" s="262"/>
      <c r="F86" s="282"/>
    </row>
    <row r="87" spans="1:6" s="39" customFormat="1" ht="12" customHeight="1" thickBot="1">
      <c r="A87" s="156" t="s">
        <v>236</v>
      </c>
      <c r="B87" s="204" t="s">
        <v>371</v>
      </c>
      <c r="C87" s="263"/>
      <c r="D87" s="263"/>
      <c r="E87" s="263"/>
      <c r="F87" s="283"/>
    </row>
    <row r="88" spans="1:6" s="39" customFormat="1" ht="12" customHeight="1" thickBot="1">
      <c r="A88" s="156" t="s">
        <v>395</v>
      </c>
      <c r="B88" s="204" t="s">
        <v>237</v>
      </c>
      <c r="C88" s="263"/>
      <c r="D88" s="263"/>
      <c r="E88" s="263"/>
      <c r="F88" s="283"/>
    </row>
    <row r="89" spans="1:6" s="39" customFormat="1" ht="12" customHeight="1" thickBot="1">
      <c r="A89" s="156" t="s">
        <v>396</v>
      </c>
      <c r="B89" s="206" t="s">
        <v>374</v>
      </c>
      <c r="C89" s="263"/>
      <c r="D89" s="263"/>
      <c r="E89" s="263"/>
      <c r="F89" s="280">
        <f>+F66+F70+F75+F78+F82+F88+F87</f>
        <v>0</v>
      </c>
    </row>
    <row r="90" spans="1:6" s="39" customFormat="1" ht="12" customHeight="1" thickBot="1">
      <c r="A90" s="160" t="s">
        <v>397</v>
      </c>
      <c r="B90" s="207" t="s">
        <v>398</v>
      </c>
      <c r="C90" s="263">
        <v>5260</v>
      </c>
      <c r="D90" s="263">
        <v>5260</v>
      </c>
      <c r="E90" s="263">
        <v>2</v>
      </c>
      <c r="F90" s="280">
        <f>+F65+F89</f>
        <v>5262</v>
      </c>
    </row>
    <row r="91" spans="1:6" s="40" customFormat="1" ht="15" customHeight="1" thickBot="1">
      <c r="A91" s="77"/>
      <c r="B91" s="78"/>
      <c r="C91" s="284"/>
      <c r="D91" s="284"/>
      <c r="E91" s="284"/>
      <c r="F91" s="285"/>
    </row>
    <row r="92" spans="1:6" s="34" customFormat="1" ht="16.5" customHeight="1" thickBot="1">
      <c r="A92" s="81"/>
      <c r="B92" s="82" t="s">
        <v>43</v>
      </c>
      <c r="C92" s="376"/>
      <c r="D92" s="376"/>
      <c r="E92" s="376"/>
      <c r="F92" s="377"/>
    </row>
    <row r="93" spans="1:6" s="41" customFormat="1" ht="12" customHeight="1" thickBot="1">
      <c r="A93" s="141" t="s">
        <v>7</v>
      </c>
      <c r="B93" s="208" t="s">
        <v>402</v>
      </c>
      <c r="C93" s="312">
        <v>5260</v>
      </c>
      <c r="D93" s="312">
        <v>5260</v>
      </c>
      <c r="E93" s="312">
        <v>2</v>
      </c>
      <c r="F93" s="297">
        <v>5262</v>
      </c>
    </row>
    <row r="94" spans="1:6" ht="12" customHeight="1">
      <c r="A94" s="161" t="s">
        <v>67</v>
      </c>
      <c r="B94" s="188" t="s">
        <v>37</v>
      </c>
      <c r="C94" s="215"/>
      <c r="D94" s="215"/>
      <c r="E94" s="215"/>
      <c r="F94" s="293"/>
    </row>
    <row r="95" spans="1:6" ht="12" customHeight="1">
      <c r="A95" s="154" t="s">
        <v>68</v>
      </c>
      <c r="B95" s="189" t="s">
        <v>113</v>
      </c>
      <c r="C95" s="215"/>
      <c r="D95" s="215"/>
      <c r="E95" s="215"/>
      <c r="F95" s="293"/>
    </row>
    <row r="96" spans="1:6" ht="12" customHeight="1">
      <c r="A96" s="154" t="s">
        <v>69</v>
      </c>
      <c r="B96" s="189" t="s">
        <v>86</v>
      </c>
      <c r="C96" s="215"/>
      <c r="D96" s="215"/>
      <c r="E96" s="215"/>
      <c r="F96" s="293"/>
    </row>
    <row r="97" spans="1:6" ht="12" customHeight="1">
      <c r="A97" s="154" t="s">
        <v>70</v>
      </c>
      <c r="B97" s="211" t="s">
        <v>114</v>
      </c>
      <c r="C97" s="215"/>
      <c r="D97" s="215"/>
      <c r="E97" s="215"/>
      <c r="F97" s="293"/>
    </row>
    <row r="98" spans="1:6" ht="12" customHeight="1">
      <c r="A98" s="154" t="s">
        <v>78</v>
      </c>
      <c r="B98" s="4" t="s">
        <v>115</v>
      </c>
      <c r="C98" s="215">
        <v>5260</v>
      </c>
      <c r="D98" s="215">
        <v>5260</v>
      </c>
      <c r="E98" s="215">
        <v>2</v>
      </c>
      <c r="F98" s="293">
        <v>5262</v>
      </c>
    </row>
    <row r="99" spans="1:6" ht="12" customHeight="1">
      <c r="A99" s="154" t="s">
        <v>71</v>
      </c>
      <c r="B99" s="189" t="s">
        <v>399</v>
      </c>
      <c r="C99" s="215"/>
      <c r="D99" s="215"/>
      <c r="E99" s="215"/>
      <c r="F99" s="293"/>
    </row>
    <row r="100" spans="1:6" ht="12" customHeight="1">
      <c r="A100" s="154" t="s">
        <v>72</v>
      </c>
      <c r="B100" s="217" t="s">
        <v>337</v>
      </c>
      <c r="C100" s="215"/>
      <c r="D100" s="215"/>
      <c r="E100" s="215"/>
      <c r="F100" s="293"/>
    </row>
    <row r="101" spans="1:6" ht="12" customHeight="1">
      <c r="A101" s="154" t="s">
        <v>79</v>
      </c>
      <c r="B101" s="217" t="s">
        <v>336</v>
      </c>
      <c r="C101" s="215"/>
      <c r="D101" s="215"/>
      <c r="E101" s="215"/>
      <c r="F101" s="293"/>
    </row>
    <row r="102" spans="1:6" ht="12" customHeight="1">
      <c r="A102" s="154" t="s">
        <v>80</v>
      </c>
      <c r="B102" s="217" t="s">
        <v>253</v>
      </c>
      <c r="C102" s="215"/>
      <c r="D102" s="215"/>
      <c r="E102" s="215"/>
      <c r="F102" s="293"/>
    </row>
    <row r="103" spans="1:6" ht="12" customHeight="1">
      <c r="A103" s="154" t="s">
        <v>81</v>
      </c>
      <c r="B103" s="210" t="s">
        <v>254</v>
      </c>
      <c r="C103" s="215"/>
      <c r="D103" s="215"/>
      <c r="E103" s="215"/>
      <c r="F103" s="293"/>
    </row>
    <row r="104" spans="1:6" ht="12" customHeight="1">
      <c r="A104" s="154" t="s">
        <v>82</v>
      </c>
      <c r="B104" s="210" t="s">
        <v>255</v>
      </c>
      <c r="C104" s="215"/>
      <c r="D104" s="215"/>
      <c r="E104" s="215"/>
      <c r="F104" s="293"/>
    </row>
    <row r="105" spans="1:6" ht="12" customHeight="1">
      <c r="A105" s="154" t="s">
        <v>84</v>
      </c>
      <c r="B105" s="217" t="s">
        <v>256</v>
      </c>
      <c r="C105" s="215"/>
      <c r="D105" s="215"/>
      <c r="E105" s="215"/>
      <c r="F105" s="293"/>
    </row>
    <row r="106" spans="1:6" ht="12" customHeight="1">
      <c r="A106" s="154" t="s">
        <v>116</v>
      </c>
      <c r="B106" s="217" t="s">
        <v>257</v>
      </c>
      <c r="C106" s="215"/>
      <c r="D106" s="215"/>
      <c r="E106" s="215"/>
      <c r="F106" s="293"/>
    </row>
    <row r="107" spans="1:6" ht="12" customHeight="1">
      <c r="A107" s="154" t="s">
        <v>251</v>
      </c>
      <c r="B107" s="210" t="s">
        <v>258</v>
      </c>
      <c r="C107" s="215"/>
      <c r="D107" s="215"/>
      <c r="E107" s="215"/>
      <c r="F107" s="293"/>
    </row>
    <row r="108" spans="1:6" ht="12" customHeight="1">
      <c r="A108" s="162" t="s">
        <v>252</v>
      </c>
      <c r="B108" s="209" t="s">
        <v>259</v>
      </c>
      <c r="C108" s="215"/>
      <c r="D108" s="215"/>
      <c r="E108" s="215"/>
      <c r="F108" s="293"/>
    </row>
    <row r="109" spans="1:6" ht="12" customHeight="1">
      <c r="A109" s="154" t="s">
        <v>334</v>
      </c>
      <c r="B109" s="209" t="s">
        <v>260</v>
      </c>
      <c r="C109" s="215"/>
      <c r="D109" s="215"/>
      <c r="E109" s="215"/>
      <c r="F109" s="293"/>
    </row>
    <row r="110" spans="1:6" ht="12" customHeight="1">
      <c r="A110" s="154" t="s">
        <v>335</v>
      </c>
      <c r="B110" s="210" t="s">
        <v>261</v>
      </c>
      <c r="C110" s="215">
        <v>5260</v>
      </c>
      <c r="D110" s="215">
        <v>5260</v>
      </c>
      <c r="E110" s="215">
        <v>2</v>
      </c>
      <c r="F110" s="293">
        <v>5260</v>
      </c>
    </row>
    <row r="111" spans="1:6" ht="12" customHeight="1">
      <c r="A111" s="154" t="s">
        <v>339</v>
      </c>
      <c r="B111" s="211" t="s">
        <v>38</v>
      </c>
      <c r="C111" s="215"/>
      <c r="D111" s="215"/>
      <c r="E111" s="215"/>
      <c r="F111" s="293"/>
    </row>
    <row r="112" spans="1:6" ht="12" customHeight="1">
      <c r="A112" s="155" t="s">
        <v>340</v>
      </c>
      <c r="B112" s="189" t="s">
        <v>400</v>
      </c>
      <c r="C112" s="215"/>
      <c r="D112" s="215"/>
      <c r="E112" s="215"/>
      <c r="F112" s="293"/>
    </row>
    <row r="113" spans="1:6" ht="12" customHeight="1" thickBot="1">
      <c r="A113" s="163" t="s">
        <v>341</v>
      </c>
      <c r="B113" s="212" t="s">
        <v>401</v>
      </c>
      <c r="C113" s="215"/>
      <c r="D113" s="215"/>
      <c r="E113" s="215"/>
      <c r="F113" s="293"/>
    </row>
    <row r="114" spans="1:6" ht="12" customHeight="1" thickBot="1">
      <c r="A114" s="10" t="s">
        <v>8</v>
      </c>
      <c r="B114" s="213" t="s">
        <v>262</v>
      </c>
      <c r="C114" s="312"/>
      <c r="D114" s="312"/>
      <c r="E114" s="312"/>
      <c r="F114" s="297">
        <f>+F115+F117+F119</f>
        <v>0</v>
      </c>
    </row>
    <row r="115" spans="1:6" ht="12" customHeight="1">
      <c r="A115" s="153" t="s">
        <v>73</v>
      </c>
      <c r="B115" s="189" t="s">
        <v>132</v>
      </c>
      <c r="C115" s="215"/>
      <c r="D115" s="215"/>
      <c r="E115" s="215"/>
      <c r="F115" s="293"/>
    </row>
    <row r="116" spans="1:6" ht="12" customHeight="1">
      <c r="A116" s="153" t="s">
        <v>74</v>
      </c>
      <c r="B116" s="191" t="s">
        <v>266</v>
      </c>
      <c r="C116" s="215"/>
      <c r="D116" s="215"/>
      <c r="E116" s="215"/>
      <c r="F116" s="293"/>
    </row>
    <row r="117" spans="1:6" ht="12" customHeight="1">
      <c r="A117" s="153" t="s">
        <v>75</v>
      </c>
      <c r="B117" s="191" t="s">
        <v>117</v>
      </c>
      <c r="C117" s="215"/>
      <c r="D117" s="215"/>
      <c r="E117" s="215"/>
      <c r="F117" s="293"/>
    </row>
    <row r="118" spans="1:6" ht="12" customHeight="1">
      <c r="A118" s="153" t="s">
        <v>76</v>
      </c>
      <c r="B118" s="191" t="s">
        <v>267</v>
      </c>
      <c r="C118" s="215"/>
      <c r="D118" s="215"/>
      <c r="E118" s="215"/>
      <c r="F118" s="293"/>
    </row>
    <row r="119" spans="1:6" ht="12" customHeight="1">
      <c r="A119" s="153" t="s">
        <v>77</v>
      </c>
      <c r="B119" s="218" t="s">
        <v>135</v>
      </c>
      <c r="C119" s="294"/>
      <c r="D119" s="294"/>
      <c r="E119" s="294"/>
      <c r="F119" s="293"/>
    </row>
    <row r="120" spans="1:6" ht="12" customHeight="1">
      <c r="A120" s="153" t="s">
        <v>83</v>
      </c>
      <c r="B120" s="219" t="s">
        <v>325</v>
      </c>
      <c r="C120" s="294"/>
      <c r="D120" s="294"/>
      <c r="E120" s="294"/>
      <c r="F120" s="293"/>
    </row>
    <row r="121" spans="1:6" ht="12" customHeight="1">
      <c r="A121" s="153" t="s">
        <v>85</v>
      </c>
      <c r="B121" s="220" t="s">
        <v>272</v>
      </c>
      <c r="C121" s="215"/>
      <c r="D121" s="215"/>
      <c r="E121" s="215"/>
      <c r="F121" s="293"/>
    </row>
    <row r="122" spans="1:6" ht="12" customHeight="1">
      <c r="A122" s="153" t="s">
        <v>118</v>
      </c>
      <c r="B122" s="210" t="s">
        <v>255</v>
      </c>
      <c r="C122" s="215"/>
      <c r="D122" s="215"/>
      <c r="E122" s="215"/>
      <c r="F122" s="293"/>
    </row>
    <row r="123" spans="1:6" ht="12" customHeight="1">
      <c r="A123" s="153" t="s">
        <v>119</v>
      </c>
      <c r="B123" s="210" t="s">
        <v>271</v>
      </c>
      <c r="C123" s="215"/>
      <c r="D123" s="215"/>
      <c r="E123" s="215"/>
      <c r="F123" s="293"/>
    </row>
    <row r="124" spans="1:6" ht="12" customHeight="1">
      <c r="A124" s="153" t="s">
        <v>120</v>
      </c>
      <c r="B124" s="210" t="s">
        <v>270</v>
      </c>
      <c r="C124" s="215"/>
      <c r="D124" s="215"/>
      <c r="E124" s="215"/>
      <c r="F124" s="293"/>
    </row>
    <row r="125" spans="1:6" ht="12" customHeight="1">
      <c r="A125" s="153" t="s">
        <v>263</v>
      </c>
      <c r="B125" s="210" t="s">
        <v>258</v>
      </c>
      <c r="C125" s="215"/>
      <c r="D125" s="215"/>
      <c r="E125" s="215"/>
      <c r="F125" s="293"/>
    </row>
    <row r="126" spans="1:6" ht="12" customHeight="1">
      <c r="A126" s="153" t="s">
        <v>264</v>
      </c>
      <c r="B126" s="210" t="s">
        <v>269</v>
      </c>
      <c r="C126" s="215"/>
      <c r="D126" s="215"/>
      <c r="E126" s="215"/>
      <c r="F126" s="293"/>
    </row>
    <row r="127" spans="1:6" ht="12" customHeight="1" thickBot="1">
      <c r="A127" s="162" t="s">
        <v>265</v>
      </c>
      <c r="B127" s="210" t="s">
        <v>268</v>
      </c>
      <c r="C127" s="215"/>
      <c r="D127" s="215"/>
      <c r="E127" s="215"/>
      <c r="F127" s="293"/>
    </row>
    <row r="128" spans="1:6" ht="12" customHeight="1" thickBot="1">
      <c r="A128" s="10" t="s">
        <v>9</v>
      </c>
      <c r="B128" s="193" t="s">
        <v>344</v>
      </c>
      <c r="C128" s="296">
        <v>5260</v>
      </c>
      <c r="D128" s="296">
        <v>5260</v>
      </c>
      <c r="E128" s="296">
        <v>2</v>
      </c>
      <c r="F128" s="297">
        <f>+F93+F114</f>
        <v>5262</v>
      </c>
    </row>
    <row r="129" spans="1:6" ht="12" customHeight="1" thickBot="1">
      <c r="A129" s="10" t="s">
        <v>10</v>
      </c>
      <c r="B129" s="193" t="s">
        <v>345</v>
      </c>
      <c r="C129" s="296"/>
      <c r="D129" s="296"/>
      <c r="E129" s="296"/>
      <c r="F129" s="297">
        <f>+F130+F131+F132</f>
        <v>0</v>
      </c>
    </row>
    <row r="130" spans="1:6" s="41" customFormat="1" ht="12" customHeight="1">
      <c r="A130" s="153" t="s">
        <v>167</v>
      </c>
      <c r="B130" s="192" t="s">
        <v>405</v>
      </c>
      <c r="C130" s="215"/>
      <c r="D130" s="215"/>
      <c r="E130" s="215"/>
      <c r="F130" s="293"/>
    </row>
    <row r="131" spans="1:6" ht="12" customHeight="1">
      <c r="A131" s="153" t="s">
        <v>168</v>
      </c>
      <c r="B131" s="192" t="s">
        <v>353</v>
      </c>
      <c r="C131" s="215"/>
      <c r="D131" s="215"/>
      <c r="E131" s="215"/>
      <c r="F131" s="293"/>
    </row>
    <row r="132" spans="1:6" ht="12" customHeight="1" thickBot="1">
      <c r="A132" s="162" t="s">
        <v>169</v>
      </c>
      <c r="B132" s="190" t="s">
        <v>404</v>
      </c>
      <c r="C132" s="215"/>
      <c r="D132" s="215"/>
      <c r="E132" s="215"/>
      <c r="F132" s="293"/>
    </row>
    <row r="133" spans="1:6" ht="12" customHeight="1" thickBot="1">
      <c r="A133" s="10" t="s">
        <v>11</v>
      </c>
      <c r="B133" s="193" t="s">
        <v>346</v>
      </c>
      <c r="C133" s="296"/>
      <c r="D133" s="296"/>
      <c r="E133" s="296"/>
      <c r="F133" s="297">
        <f>+F134+F135+F136+F137+F138+F139</f>
        <v>0</v>
      </c>
    </row>
    <row r="134" spans="1:6" ht="12" customHeight="1">
      <c r="A134" s="153" t="s">
        <v>60</v>
      </c>
      <c r="B134" s="192" t="s">
        <v>355</v>
      </c>
      <c r="C134" s="215"/>
      <c r="D134" s="215"/>
      <c r="E134" s="215"/>
      <c r="F134" s="293"/>
    </row>
    <row r="135" spans="1:6" ht="12" customHeight="1">
      <c r="A135" s="153" t="s">
        <v>61</v>
      </c>
      <c r="B135" s="192" t="s">
        <v>347</v>
      </c>
      <c r="C135" s="215"/>
      <c r="D135" s="215"/>
      <c r="E135" s="215"/>
      <c r="F135" s="293"/>
    </row>
    <row r="136" spans="1:6" ht="12" customHeight="1">
      <c r="A136" s="153" t="s">
        <v>62</v>
      </c>
      <c r="B136" s="192" t="s">
        <v>348</v>
      </c>
      <c r="C136" s="215"/>
      <c r="D136" s="215"/>
      <c r="E136" s="215"/>
      <c r="F136" s="293"/>
    </row>
    <row r="137" spans="1:6" ht="12" customHeight="1">
      <c r="A137" s="153" t="s">
        <v>105</v>
      </c>
      <c r="B137" s="192" t="s">
        <v>403</v>
      </c>
      <c r="C137" s="215"/>
      <c r="D137" s="215"/>
      <c r="E137" s="215"/>
      <c r="F137" s="293"/>
    </row>
    <row r="138" spans="1:6" ht="12" customHeight="1">
      <c r="A138" s="153" t="s">
        <v>106</v>
      </c>
      <c r="B138" s="192" t="s">
        <v>350</v>
      </c>
      <c r="C138" s="215"/>
      <c r="D138" s="215"/>
      <c r="E138" s="215"/>
      <c r="F138" s="293"/>
    </row>
    <row r="139" spans="1:6" s="41" customFormat="1" ht="12" customHeight="1" thickBot="1">
      <c r="A139" s="162" t="s">
        <v>107</v>
      </c>
      <c r="B139" s="190" t="s">
        <v>351</v>
      </c>
      <c r="C139" s="215"/>
      <c r="D139" s="215"/>
      <c r="E139" s="215"/>
      <c r="F139" s="293"/>
    </row>
    <row r="140" spans="1:14" ht="12" customHeight="1" thickBot="1">
      <c r="A140" s="10" t="s">
        <v>12</v>
      </c>
      <c r="B140" s="193" t="s">
        <v>418</v>
      </c>
      <c r="C140" s="296"/>
      <c r="D140" s="296"/>
      <c r="E140" s="296"/>
      <c r="F140" s="313">
        <f>+F141+F142+F144+F145+F143</f>
        <v>0</v>
      </c>
      <c r="N140" s="87"/>
    </row>
    <row r="141" spans="1:6" ht="12.75">
      <c r="A141" s="153" t="s">
        <v>63</v>
      </c>
      <c r="B141" s="192" t="s">
        <v>273</v>
      </c>
      <c r="C141" s="215"/>
      <c r="D141" s="215"/>
      <c r="E141" s="215"/>
      <c r="F141" s="293"/>
    </row>
    <row r="142" spans="1:6" ht="12" customHeight="1">
      <c r="A142" s="153" t="s">
        <v>64</v>
      </c>
      <c r="B142" s="192" t="s">
        <v>274</v>
      </c>
      <c r="C142" s="215"/>
      <c r="D142" s="215"/>
      <c r="E142" s="215"/>
      <c r="F142" s="293"/>
    </row>
    <row r="143" spans="1:6" s="41" customFormat="1" ht="12" customHeight="1">
      <c r="A143" s="153" t="s">
        <v>187</v>
      </c>
      <c r="B143" s="192" t="s">
        <v>417</v>
      </c>
      <c r="C143" s="215"/>
      <c r="D143" s="215"/>
      <c r="E143" s="215"/>
      <c r="F143" s="293"/>
    </row>
    <row r="144" spans="1:6" s="41" customFormat="1" ht="12" customHeight="1">
      <c r="A144" s="153" t="s">
        <v>188</v>
      </c>
      <c r="B144" s="192" t="s">
        <v>360</v>
      </c>
      <c r="C144" s="215"/>
      <c r="D144" s="215"/>
      <c r="E144" s="215"/>
      <c r="F144" s="293"/>
    </row>
    <row r="145" spans="1:6" s="41" customFormat="1" ht="12" customHeight="1" thickBot="1">
      <c r="A145" s="162" t="s">
        <v>189</v>
      </c>
      <c r="B145" s="190" t="s">
        <v>291</v>
      </c>
      <c r="C145" s="215"/>
      <c r="D145" s="215"/>
      <c r="E145" s="215"/>
      <c r="F145" s="293"/>
    </row>
    <row r="146" spans="1:6" s="41" customFormat="1" ht="12" customHeight="1" thickBot="1">
      <c r="A146" s="10" t="s">
        <v>13</v>
      </c>
      <c r="B146" s="193" t="s">
        <v>361</v>
      </c>
      <c r="C146" s="296"/>
      <c r="D146" s="296"/>
      <c r="E146" s="296"/>
      <c r="F146" s="314">
        <f>+F147+F148+F149+F150+F151</f>
        <v>0</v>
      </c>
    </row>
    <row r="147" spans="1:6" s="41" customFormat="1" ht="12" customHeight="1">
      <c r="A147" s="153" t="s">
        <v>65</v>
      </c>
      <c r="B147" s="192" t="s">
        <v>356</v>
      </c>
      <c r="C147" s="215"/>
      <c r="D147" s="215"/>
      <c r="E147" s="215"/>
      <c r="F147" s="293"/>
    </row>
    <row r="148" spans="1:6" s="41" customFormat="1" ht="12" customHeight="1">
      <c r="A148" s="153" t="s">
        <v>66</v>
      </c>
      <c r="B148" s="192" t="s">
        <v>363</v>
      </c>
      <c r="C148" s="215"/>
      <c r="D148" s="215"/>
      <c r="E148" s="215"/>
      <c r="F148" s="293"/>
    </row>
    <row r="149" spans="1:6" s="41" customFormat="1" ht="12" customHeight="1">
      <c r="A149" s="153" t="s">
        <v>199</v>
      </c>
      <c r="B149" s="192" t="s">
        <v>358</v>
      </c>
      <c r="C149" s="215"/>
      <c r="D149" s="215"/>
      <c r="E149" s="215"/>
      <c r="F149" s="293"/>
    </row>
    <row r="150" spans="1:6" ht="12.75" customHeight="1">
      <c r="A150" s="153" t="s">
        <v>200</v>
      </c>
      <c r="B150" s="192" t="s">
        <v>406</v>
      </c>
      <c r="C150" s="215"/>
      <c r="D150" s="215"/>
      <c r="E150" s="215"/>
      <c r="F150" s="293"/>
    </row>
    <row r="151" spans="1:6" ht="12.75" customHeight="1" thickBot="1">
      <c r="A151" s="162" t="s">
        <v>362</v>
      </c>
      <c r="B151" s="190" t="s">
        <v>365</v>
      </c>
      <c r="C151" s="215"/>
      <c r="D151" s="215"/>
      <c r="E151" s="215"/>
      <c r="F151" s="293"/>
    </row>
    <row r="152" spans="1:6" ht="12.75" customHeight="1" thickBot="1">
      <c r="A152" s="181" t="s">
        <v>14</v>
      </c>
      <c r="B152" s="193" t="s">
        <v>366</v>
      </c>
      <c r="C152" s="296"/>
      <c r="D152" s="296"/>
      <c r="E152" s="296"/>
      <c r="F152" s="314"/>
    </row>
    <row r="153" spans="1:6" ht="12" customHeight="1" thickBot="1">
      <c r="A153" s="181" t="s">
        <v>15</v>
      </c>
      <c r="B153" s="193" t="s">
        <v>367</v>
      </c>
      <c r="C153" s="296"/>
      <c r="D153" s="296"/>
      <c r="E153" s="296"/>
      <c r="F153" s="314"/>
    </row>
    <row r="154" spans="1:6" ht="15" customHeight="1" thickBot="1">
      <c r="A154" s="10" t="s">
        <v>16</v>
      </c>
      <c r="B154" s="193" t="s">
        <v>369</v>
      </c>
      <c r="C154" s="296"/>
      <c r="D154" s="296"/>
      <c r="E154" s="296"/>
      <c r="F154" s="315">
        <f>+F129+F133+F140+F146+F152+F153</f>
        <v>0</v>
      </c>
    </row>
    <row r="155" spans="1:6" ht="13.5" thickBot="1">
      <c r="A155" s="164" t="s">
        <v>17</v>
      </c>
      <c r="B155" s="214" t="s">
        <v>368</v>
      </c>
      <c r="C155" s="316">
        <v>5260</v>
      </c>
      <c r="D155" s="316">
        <v>5260</v>
      </c>
      <c r="E155" s="316">
        <v>2</v>
      </c>
      <c r="F155" s="315">
        <f>+F128+F154</f>
        <v>5262</v>
      </c>
    </row>
    <row r="156" spans="1:6" ht="15" customHeight="1" thickBot="1">
      <c r="A156" s="131"/>
      <c r="B156" s="132"/>
      <c r="C156" s="317"/>
      <c r="D156" s="317"/>
      <c r="E156" s="317"/>
      <c r="F156" s="317"/>
    </row>
    <row r="157" spans="1:6" ht="14.25" customHeight="1" thickBot="1">
      <c r="A157" s="85" t="s">
        <v>407</v>
      </c>
      <c r="B157" s="197"/>
      <c r="C157" s="290"/>
      <c r="D157" s="290"/>
      <c r="E157" s="290"/>
      <c r="F157" s="291"/>
    </row>
    <row r="158" spans="1:6" ht="13.5" thickBot="1">
      <c r="A158" s="85" t="s">
        <v>128</v>
      </c>
      <c r="B158" s="197"/>
      <c r="C158" s="290"/>
      <c r="D158" s="290"/>
      <c r="E158" s="290"/>
      <c r="F158" s="291"/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zoomScale="130" zoomScaleNormal="130" workbookViewId="0" topLeftCell="A1">
      <selection activeCell="G7" sqref="G7"/>
    </sheetView>
  </sheetViews>
  <sheetFormatPr defaultColWidth="9.00390625" defaultRowHeight="12.75"/>
  <cols>
    <col min="1" max="1" width="11.50390625" style="83" customWidth="1"/>
    <col min="2" max="2" width="52.50390625" style="84" customWidth="1"/>
    <col min="3" max="3" width="10.625" style="84" customWidth="1"/>
    <col min="4" max="5" width="8.50390625" style="84" customWidth="1"/>
    <col min="6" max="6" width="10.625" style="84" customWidth="1"/>
    <col min="7" max="16384" width="9.375" style="84" customWidth="1"/>
  </cols>
  <sheetData>
    <row r="1" spans="1:6" s="67" customFormat="1" ht="13.5" customHeight="1" thickBot="1">
      <c r="A1" s="66"/>
      <c r="B1" s="406" t="s">
        <v>493</v>
      </c>
      <c r="C1" s="406"/>
      <c r="D1" s="406"/>
      <c r="E1" s="406"/>
      <c r="F1" s="407"/>
    </row>
    <row r="2" spans="1:6" s="169" customFormat="1" ht="33" customHeight="1">
      <c r="A2" s="139" t="s">
        <v>126</v>
      </c>
      <c r="B2" s="121" t="s">
        <v>439</v>
      </c>
      <c r="C2" s="183"/>
      <c r="D2" s="183"/>
      <c r="E2" s="183"/>
      <c r="F2" s="126" t="s">
        <v>45</v>
      </c>
    </row>
    <row r="3" spans="1:6" s="169" customFormat="1" ht="36.75" thickBot="1">
      <c r="A3" s="165" t="s">
        <v>125</v>
      </c>
      <c r="B3" s="122" t="s">
        <v>299</v>
      </c>
      <c r="C3" s="184"/>
      <c r="D3" s="184"/>
      <c r="E3" s="184"/>
      <c r="F3" s="127"/>
    </row>
    <row r="4" spans="1:6" s="170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24.75" thickBot="1">
      <c r="A5" s="140" t="s">
        <v>127</v>
      </c>
      <c r="B5" s="71" t="s">
        <v>438</v>
      </c>
      <c r="C5" s="185" t="s">
        <v>41</v>
      </c>
      <c r="D5" s="185" t="s">
        <v>457</v>
      </c>
      <c r="E5" s="185" t="s">
        <v>459</v>
      </c>
      <c r="F5" s="72" t="s">
        <v>457</v>
      </c>
    </row>
    <row r="6" spans="1:6" s="171" customFormat="1" ht="12.75" customHeight="1" thickBot="1">
      <c r="A6" s="62"/>
      <c r="B6" s="63" t="s">
        <v>389</v>
      </c>
      <c r="C6" s="186"/>
      <c r="D6" s="186"/>
      <c r="E6" s="186"/>
      <c r="F6" s="64" t="s">
        <v>390</v>
      </c>
    </row>
    <row r="7" spans="1:6" s="171" customFormat="1" ht="15.75" customHeight="1" thickBot="1">
      <c r="A7" s="73"/>
      <c r="B7" s="74" t="s">
        <v>42</v>
      </c>
      <c r="C7" s="74"/>
      <c r="D7" s="74"/>
      <c r="E7" s="74"/>
      <c r="F7" s="75"/>
    </row>
    <row r="8" spans="1:6" s="128" customFormat="1" ht="12" customHeight="1" thickBot="1">
      <c r="A8" s="62" t="s">
        <v>7</v>
      </c>
      <c r="B8" s="187" t="s">
        <v>408</v>
      </c>
      <c r="C8" s="301"/>
      <c r="D8" s="301">
        <v>1242</v>
      </c>
      <c r="E8" s="301"/>
      <c r="F8" s="302">
        <v>1242</v>
      </c>
    </row>
    <row r="9" spans="1:6" s="128" customFormat="1" ht="12" customHeight="1" thickBot="1">
      <c r="A9" s="166" t="s">
        <v>67</v>
      </c>
      <c r="B9" s="188" t="s">
        <v>176</v>
      </c>
      <c r="C9" s="257"/>
      <c r="D9" s="257"/>
      <c r="E9" s="257"/>
      <c r="F9" s="303"/>
    </row>
    <row r="10" spans="1:6" s="128" customFormat="1" ht="12" customHeight="1" thickBot="1">
      <c r="A10" s="167" t="s">
        <v>68</v>
      </c>
      <c r="B10" s="189" t="s">
        <v>177</v>
      </c>
      <c r="C10" s="257"/>
      <c r="D10" s="257"/>
      <c r="E10" s="257"/>
      <c r="F10" s="303"/>
    </row>
    <row r="11" spans="1:6" s="128" customFormat="1" ht="12" customHeight="1" thickBot="1">
      <c r="A11" s="167" t="s">
        <v>69</v>
      </c>
      <c r="B11" s="189" t="s">
        <v>178</v>
      </c>
      <c r="C11" s="257"/>
      <c r="D11" s="257"/>
      <c r="E11" s="257"/>
      <c r="F11" s="303"/>
    </row>
    <row r="12" spans="1:6" s="128" customFormat="1" ht="12" customHeight="1" thickBot="1">
      <c r="A12" s="167" t="s">
        <v>70</v>
      </c>
      <c r="B12" s="189" t="s">
        <v>179</v>
      </c>
      <c r="C12" s="257"/>
      <c r="D12" s="257"/>
      <c r="E12" s="257"/>
      <c r="F12" s="303"/>
    </row>
    <row r="13" spans="1:6" s="128" customFormat="1" ht="12" customHeight="1" thickBot="1">
      <c r="A13" s="167" t="s">
        <v>87</v>
      </c>
      <c r="B13" s="189" t="s">
        <v>180</v>
      </c>
      <c r="C13" s="257"/>
      <c r="D13" s="257"/>
      <c r="E13" s="257"/>
      <c r="F13" s="303"/>
    </row>
    <row r="14" spans="1:6" s="128" customFormat="1" ht="12" customHeight="1" thickBot="1">
      <c r="A14" s="167" t="s">
        <v>71</v>
      </c>
      <c r="B14" s="189" t="s">
        <v>300</v>
      </c>
      <c r="C14" s="257"/>
      <c r="D14" s="257"/>
      <c r="E14" s="257"/>
      <c r="F14" s="303"/>
    </row>
    <row r="15" spans="1:6" s="128" customFormat="1" ht="12" customHeight="1" thickBot="1">
      <c r="A15" s="167" t="s">
        <v>72</v>
      </c>
      <c r="B15" s="190" t="s">
        <v>301</v>
      </c>
      <c r="C15" s="257"/>
      <c r="D15" s="257"/>
      <c r="E15" s="257"/>
      <c r="F15" s="303"/>
    </row>
    <row r="16" spans="1:6" s="128" customFormat="1" ht="12" customHeight="1" thickBot="1">
      <c r="A16" s="167" t="s">
        <v>79</v>
      </c>
      <c r="B16" s="189" t="s">
        <v>183</v>
      </c>
      <c r="C16" s="257"/>
      <c r="D16" s="257"/>
      <c r="E16" s="257"/>
      <c r="F16" s="303"/>
    </row>
    <row r="17" spans="1:6" s="172" customFormat="1" ht="12" customHeight="1" thickBot="1">
      <c r="A17" s="167" t="s">
        <v>80</v>
      </c>
      <c r="B17" s="189" t="s">
        <v>184</v>
      </c>
      <c r="C17" s="257"/>
      <c r="D17" s="257"/>
      <c r="E17" s="257"/>
      <c r="F17" s="303"/>
    </row>
    <row r="18" spans="1:6" s="172" customFormat="1" ht="12" customHeight="1" thickBot="1">
      <c r="A18" s="167" t="s">
        <v>81</v>
      </c>
      <c r="B18" s="189" t="s">
        <v>332</v>
      </c>
      <c r="C18" s="257"/>
      <c r="D18" s="257"/>
      <c r="E18" s="257"/>
      <c r="F18" s="303"/>
    </row>
    <row r="19" spans="1:6" s="172" customFormat="1" ht="12" customHeight="1" thickBot="1">
      <c r="A19" s="167" t="s">
        <v>82</v>
      </c>
      <c r="B19" s="189" t="s">
        <v>185</v>
      </c>
      <c r="C19" s="257"/>
      <c r="D19" s="257">
        <v>1242</v>
      </c>
      <c r="E19" s="257"/>
      <c r="F19" s="303">
        <v>1242</v>
      </c>
    </row>
    <row r="20" spans="1:6" s="128" customFormat="1" ht="12" customHeight="1" thickBot="1">
      <c r="A20" s="62" t="s">
        <v>8</v>
      </c>
      <c r="B20" s="265" t="s">
        <v>302</v>
      </c>
      <c r="C20" s="301"/>
      <c r="D20" s="301"/>
      <c r="E20" s="301">
        <v>515</v>
      </c>
      <c r="F20" s="302">
        <v>515</v>
      </c>
    </row>
    <row r="21" spans="1:6" s="172" customFormat="1" ht="12" customHeight="1" thickBot="1">
      <c r="A21" s="167" t="s">
        <v>73</v>
      </c>
      <c r="B21" s="192" t="s">
        <v>157</v>
      </c>
      <c r="C21" s="257"/>
      <c r="D21" s="257"/>
      <c r="E21" s="257"/>
      <c r="F21" s="303"/>
    </row>
    <row r="22" spans="1:6" s="172" customFormat="1" ht="12" customHeight="1" thickBot="1">
      <c r="A22" s="167" t="s">
        <v>74</v>
      </c>
      <c r="B22" s="189" t="s">
        <v>303</v>
      </c>
      <c r="C22" s="257"/>
      <c r="D22" s="257"/>
      <c r="E22" s="257"/>
      <c r="F22" s="303"/>
    </row>
    <row r="23" spans="1:6" s="172" customFormat="1" ht="12" customHeight="1" thickBot="1">
      <c r="A23" s="167" t="s">
        <v>75</v>
      </c>
      <c r="B23" s="189" t="s">
        <v>304</v>
      </c>
      <c r="C23" s="257"/>
      <c r="D23" s="257"/>
      <c r="E23" s="257">
        <v>515</v>
      </c>
      <c r="F23" s="303">
        <v>515</v>
      </c>
    </row>
    <row r="24" spans="1:6" s="172" customFormat="1" ht="12" customHeight="1" thickBot="1">
      <c r="A24" s="167" t="s">
        <v>76</v>
      </c>
      <c r="B24" s="189" t="s">
        <v>409</v>
      </c>
      <c r="C24" s="257"/>
      <c r="D24" s="257"/>
      <c r="E24" s="257"/>
      <c r="F24" s="303"/>
    </row>
    <row r="25" spans="1:6" s="172" customFormat="1" ht="12" customHeight="1" thickBot="1">
      <c r="A25" s="65" t="s">
        <v>9</v>
      </c>
      <c r="B25" s="193" t="s">
        <v>104</v>
      </c>
      <c r="C25" s="286"/>
      <c r="D25" s="286"/>
      <c r="E25" s="286"/>
      <c r="F25" s="304"/>
    </row>
    <row r="26" spans="1:6" s="172" customFormat="1" ht="12" customHeight="1" thickBot="1">
      <c r="A26" s="65" t="s">
        <v>10</v>
      </c>
      <c r="B26" s="193" t="s">
        <v>410</v>
      </c>
      <c r="C26" s="286"/>
      <c r="D26" s="286"/>
      <c r="E26" s="286"/>
      <c r="F26" s="302">
        <f>+F27+F28+F29</f>
        <v>0</v>
      </c>
    </row>
    <row r="27" spans="1:6" s="172" customFormat="1" ht="12" customHeight="1" thickBot="1">
      <c r="A27" s="168" t="s">
        <v>167</v>
      </c>
      <c r="B27" s="194" t="s">
        <v>162</v>
      </c>
      <c r="C27" s="305"/>
      <c r="D27" s="305"/>
      <c r="E27" s="305"/>
      <c r="F27" s="306"/>
    </row>
    <row r="28" spans="1:6" s="172" customFormat="1" ht="12" customHeight="1" thickBot="1">
      <c r="A28" s="168" t="s">
        <v>168</v>
      </c>
      <c r="B28" s="194" t="s">
        <v>303</v>
      </c>
      <c r="C28" s="305"/>
      <c r="D28" s="305"/>
      <c r="E28" s="305"/>
      <c r="F28" s="303"/>
    </row>
    <row r="29" spans="1:6" s="172" customFormat="1" ht="12" customHeight="1" thickBot="1">
      <c r="A29" s="168" t="s">
        <v>169</v>
      </c>
      <c r="B29" s="199"/>
      <c r="C29" s="305"/>
      <c r="D29" s="305"/>
      <c r="E29" s="305"/>
      <c r="F29" s="303"/>
    </row>
    <row r="30" spans="1:6" s="172" customFormat="1" ht="12" customHeight="1" thickBot="1">
      <c r="A30" s="167" t="s">
        <v>170</v>
      </c>
      <c r="B30" s="195" t="s">
        <v>411</v>
      </c>
      <c r="C30" s="305"/>
      <c r="D30" s="305"/>
      <c r="E30" s="305"/>
      <c r="F30" s="306"/>
    </row>
    <row r="31" spans="1:6" s="172" customFormat="1" ht="12" customHeight="1" thickBot="1">
      <c r="A31" s="65" t="s">
        <v>11</v>
      </c>
      <c r="B31" s="193" t="s">
        <v>307</v>
      </c>
      <c r="C31" s="286"/>
      <c r="D31" s="286"/>
      <c r="E31" s="286"/>
      <c r="F31" s="302">
        <f>+F32+F33+F34</f>
        <v>0</v>
      </c>
    </row>
    <row r="32" spans="1:6" s="172" customFormat="1" ht="12" customHeight="1" thickBot="1">
      <c r="A32" s="168" t="s">
        <v>60</v>
      </c>
      <c r="B32" s="194" t="s">
        <v>190</v>
      </c>
      <c r="C32" s="305"/>
      <c r="D32" s="305"/>
      <c r="E32" s="305"/>
      <c r="F32" s="306"/>
    </row>
    <row r="33" spans="1:6" s="172" customFormat="1" ht="12" customHeight="1" thickBot="1">
      <c r="A33" s="168" t="s">
        <v>61</v>
      </c>
      <c r="B33" s="199" t="s">
        <v>191</v>
      </c>
      <c r="C33" s="305"/>
      <c r="D33" s="305"/>
      <c r="E33" s="305"/>
      <c r="F33" s="306"/>
    </row>
    <row r="34" spans="1:6" s="172" customFormat="1" ht="12" customHeight="1" thickBot="1">
      <c r="A34" s="167" t="s">
        <v>62</v>
      </c>
      <c r="B34" s="199" t="s">
        <v>192</v>
      </c>
      <c r="C34" s="305"/>
      <c r="D34" s="305"/>
      <c r="E34" s="305"/>
      <c r="F34" s="306"/>
    </row>
    <row r="35" spans="1:6" s="128" customFormat="1" ht="12" customHeight="1" thickBot="1">
      <c r="A35" s="65" t="s">
        <v>12</v>
      </c>
      <c r="B35" s="300" t="s">
        <v>277</v>
      </c>
      <c r="C35" s="286"/>
      <c r="D35" s="286"/>
      <c r="E35" s="286"/>
      <c r="F35" s="304"/>
    </row>
    <row r="36" spans="1:6" s="128" customFormat="1" ht="12" customHeight="1" thickBot="1">
      <c r="A36" s="65" t="s">
        <v>13</v>
      </c>
      <c r="B36" s="300" t="s">
        <v>308</v>
      </c>
      <c r="C36" s="286"/>
      <c r="D36" s="286"/>
      <c r="E36" s="286"/>
      <c r="F36" s="304"/>
    </row>
    <row r="37" spans="1:6" s="128" customFormat="1" ht="12" customHeight="1" thickBot="1">
      <c r="A37" s="62" t="s">
        <v>14</v>
      </c>
      <c r="B37" s="300" t="s">
        <v>309</v>
      </c>
      <c r="C37" s="286"/>
      <c r="D37" s="286">
        <v>1242</v>
      </c>
      <c r="E37" s="286">
        <v>515</v>
      </c>
      <c r="F37" s="302">
        <f>+F8+F20+F25+F26+F31+F35+F36</f>
        <v>1757</v>
      </c>
    </row>
    <row r="38" spans="1:6" s="128" customFormat="1" ht="12" customHeight="1" thickBot="1">
      <c r="A38" s="76" t="s">
        <v>15</v>
      </c>
      <c r="B38" s="300" t="s">
        <v>310</v>
      </c>
      <c r="C38" s="286">
        <v>32472</v>
      </c>
      <c r="D38" s="286">
        <v>33447</v>
      </c>
      <c r="E38" s="286"/>
      <c r="F38" s="302">
        <v>33447</v>
      </c>
    </row>
    <row r="39" spans="1:6" s="128" customFormat="1" ht="12" customHeight="1" thickBot="1">
      <c r="A39" s="168" t="s">
        <v>311</v>
      </c>
      <c r="B39" s="199" t="s">
        <v>142</v>
      </c>
      <c r="C39" s="305"/>
      <c r="D39" s="305"/>
      <c r="E39" s="305">
        <v>134</v>
      </c>
      <c r="F39" s="306">
        <v>134</v>
      </c>
    </row>
    <row r="40" spans="1:6" s="128" customFormat="1" ht="12" customHeight="1" thickBot="1">
      <c r="A40" s="168" t="s">
        <v>312</v>
      </c>
      <c r="B40" s="199" t="s">
        <v>2</v>
      </c>
      <c r="C40" s="305"/>
      <c r="D40" s="305"/>
      <c r="E40" s="305"/>
      <c r="F40" s="306"/>
    </row>
    <row r="41" spans="1:6" s="172" customFormat="1" ht="12" customHeight="1" thickBot="1">
      <c r="A41" s="167" t="s">
        <v>313</v>
      </c>
      <c r="B41" s="199" t="s">
        <v>314</v>
      </c>
      <c r="C41" s="305">
        <v>32472</v>
      </c>
      <c r="D41" s="305">
        <v>33447</v>
      </c>
      <c r="E41" s="305"/>
      <c r="F41" s="306">
        <v>33447</v>
      </c>
    </row>
    <row r="42" spans="1:6" s="172" customFormat="1" ht="15" customHeight="1" thickBot="1">
      <c r="A42" s="76" t="s">
        <v>16</v>
      </c>
      <c r="B42" s="266" t="s">
        <v>315</v>
      </c>
      <c r="C42" s="307">
        <v>32472</v>
      </c>
      <c r="D42" s="307">
        <v>34689</v>
      </c>
      <c r="E42" s="307">
        <v>649</v>
      </c>
      <c r="F42" s="285">
        <v>35338</v>
      </c>
    </row>
    <row r="43" spans="1:6" s="172" customFormat="1" ht="15" customHeight="1" thickBot="1">
      <c r="A43" s="77"/>
      <c r="B43" s="78"/>
      <c r="C43" s="284"/>
      <c r="D43" s="284"/>
      <c r="E43" s="284"/>
      <c r="F43" s="285"/>
    </row>
    <row r="44" spans="1:6" ht="13.5" thickBot="1">
      <c r="A44" s="79"/>
      <c r="B44" s="80"/>
      <c r="C44" s="308"/>
      <c r="D44" s="308"/>
      <c r="E44" s="308"/>
      <c r="F44" s="308"/>
    </row>
    <row r="45" spans="1:6" s="171" customFormat="1" ht="16.5" customHeight="1" thickBot="1">
      <c r="A45" s="81"/>
      <c r="B45" s="82" t="s">
        <v>43</v>
      </c>
      <c r="C45" s="284"/>
      <c r="D45" s="284"/>
      <c r="E45" s="284"/>
      <c r="F45" s="285"/>
    </row>
    <row r="46" spans="1:6" s="173" customFormat="1" ht="12" customHeight="1" thickBot="1">
      <c r="A46" s="65" t="s">
        <v>7</v>
      </c>
      <c r="B46" s="193" t="s">
        <v>316</v>
      </c>
      <c r="C46" s="286">
        <v>32472</v>
      </c>
      <c r="D46" s="286">
        <v>34689</v>
      </c>
      <c r="E46" s="286">
        <v>649</v>
      </c>
      <c r="F46" s="302">
        <f>SUM(F47:F51)</f>
        <v>35338</v>
      </c>
    </row>
    <row r="47" spans="1:6" ht="12" customHeight="1" thickBot="1">
      <c r="A47" s="167" t="s">
        <v>67</v>
      </c>
      <c r="B47" s="192" t="s">
        <v>37</v>
      </c>
      <c r="C47" s="257">
        <v>21096</v>
      </c>
      <c r="D47" s="257">
        <v>21864</v>
      </c>
      <c r="E47" s="257">
        <v>381</v>
      </c>
      <c r="F47" s="306">
        <v>22245</v>
      </c>
    </row>
    <row r="48" spans="1:6" ht="12" customHeight="1" thickBot="1">
      <c r="A48" s="167" t="s">
        <v>68</v>
      </c>
      <c r="B48" s="189" t="s">
        <v>113</v>
      </c>
      <c r="C48" s="257">
        <v>5772</v>
      </c>
      <c r="D48" s="257">
        <v>5979</v>
      </c>
      <c r="E48" s="257">
        <v>115</v>
      </c>
      <c r="F48" s="306">
        <v>6094</v>
      </c>
    </row>
    <row r="49" spans="1:6" ht="12" customHeight="1" thickBot="1">
      <c r="A49" s="167" t="s">
        <v>69</v>
      </c>
      <c r="B49" s="189" t="s">
        <v>86</v>
      </c>
      <c r="C49" s="257">
        <v>5604</v>
      </c>
      <c r="D49" s="257">
        <v>6846</v>
      </c>
      <c r="E49" s="257">
        <v>153</v>
      </c>
      <c r="F49" s="306">
        <v>6999</v>
      </c>
    </row>
    <row r="50" spans="1:6" ht="12" customHeight="1" thickBot="1">
      <c r="A50" s="167" t="s">
        <v>70</v>
      </c>
      <c r="B50" s="189" t="s">
        <v>114</v>
      </c>
      <c r="C50" s="257"/>
      <c r="D50" s="257"/>
      <c r="E50" s="257"/>
      <c r="F50" s="306"/>
    </row>
    <row r="51" spans="1:6" ht="12" customHeight="1" thickBot="1">
      <c r="A51" s="167" t="s">
        <v>87</v>
      </c>
      <c r="B51" s="189" t="s">
        <v>115</v>
      </c>
      <c r="C51" s="257"/>
      <c r="D51" s="257"/>
      <c r="E51" s="257"/>
      <c r="F51" s="306"/>
    </row>
    <row r="52" spans="1:6" ht="12" customHeight="1" thickBot="1">
      <c r="A52" s="65" t="s">
        <v>8</v>
      </c>
      <c r="B52" s="193" t="s">
        <v>317</v>
      </c>
      <c r="C52" s="286"/>
      <c r="D52" s="286"/>
      <c r="E52" s="286"/>
      <c r="F52" s="302">
        <f>SUM(F53:F55)</f>
        <v>0</v>
      </c>
    </row>
    <row r="53" spans="1:6" s="173" customFormat="1" ht="12" customHeight="1" thickBot="1">
      <c r="A53" s="167" t="s">
        <v>73</v>
      </c>
      <c r="B53" s="192" t="s">
        <v>132</v>
      </c>
      <c r="C53" s="257"/>
      <c r="D53" s="257"/>
      <c r="E53" s="257"/>
      <c r="F53" s="306"/>
    </row>
    <row r="54" spans="1:6" ht="12" customHeight="1" thickBot="1">
      <c r="A54" s="167" t="s">
        <v>74</v>
      </c>
      <c r="B54" s="189" t="s">
        <v>117</v>
      </c>
      <c r="C54" s="257"/>
      <c r="D54" s="257"/>
      <c r="E54" s="257"/>
      <c r="F54" s="306"/>
    </row>
    <row r="55" spans="1:6" ht="12" customHeight="1" thickBot="1">
      <c r="A55" s="167" t="s">
        <v>75</v>
      </c>
      <c r="B55" s="189" t="s">
        <v>44</v>
      </c>
      <c r="C55" s="257"/>
      <c r="D55" s="257"/>
      <c r="E55" s="257"/>
      <c r="F55" s="306"/>
    </row>
    <row r="56" spans="1:6" ht="12" customHeight="1" thickBot="1">
      <c r="A56" s="167" t="s">
        <v>76</v>
      </c>
      <c r="B56" s="189" t="s">
        <v>412</v>
      </c>
      <c r="C56" s="257"/>
      <c r="D56" s="257"/>
      <c r="E56" s="257"/>
      <c r="F56" s="306"/>
    </row>
    <row r="57" spans="1:6" ht="12" customHeight="1" thickBot="1">
      <c r="A57" s="65" t="s">
        <v>9</v>
      </c>
      <c r="B57" s="193" t="s">
        <v>4</v>
      </c>
      <c r="C57" s="286"/>
      <c r="D57" s="286"/>
      <c r="E57" s="286"/>
      <c r="F57" s="304"/>
    </row>
    <row r="58" spans="1:6" ht="15" customHeight="1" thickBot="1">
      <c r="A58" s="65" t="s">
        <v>10</v>
      </c>
      <c r="B58" s="196" t="s">
        <v>416</v>
      </c>
      <c r="C58" s="284">
        <v>32472</v>
      </c>
      <c r="D58" s="284">
        <v>34689</v>
      </c>
      <c r="E58" s="284">
        <v>649</v>
      </c>
      <c r="F58" s="285">
        <f>+F46+F52+F57</f>
        <v>35338</v>
      </c>
    </row>
    <row r="59" spans="3:6" ht="13.5" thickBot="1">
      <c r="C59" s="309"/>
      <c r="D59" s="309"/>
      <c r="E59" s="309"/>
      <c r="F59" s="309"/>
    </row>
    <row r="60" spans="1:6" ht="15" customHeight="1" thickBot="1">
      <c r="A60" s="85" t="s">
        <v>407</v>
      </c>
      <c r="B60" s="197"/>
      <c r="C60" s="310">
        <v>8</v>
      </c>
      <c r="D60" s="310">
        <v>8</v>
      </c>
      <c r="E60" s="310"/>
      <c r="F60" s="311">
        <v>8</v>
      </c>
    </row>
    <row r="61" spans="1:6" ht="14.25" customHeight="1" thickBot="1">
      <c r="A61" s="85" t="s">
        <v>128</v>
      </c>
      <c r="B61" s="197"/>
      <c r="C61" s="310"/>
      <c r="D61" s="310"/>
      <c r="E61" s="310"/>
      <c r="F61" s="311"/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45" zoomScaleNormal="145" workbookViewId="0" topLeftCell="A1">
      <selection activeCell="G2" sqref="G2"/>
    </sheetView>
  </sheetViews>
  <sheetFormatPr defaultColWidth="9.00390625" defaultRowHeight="12.75"/>
  <cols>
    <col min="1" max="1" width="9.00390625" style="83" customWidth="1"/>
    <col min="2" max="2" width="50.00390625" style="84" customWidth="1"/>
    <col min="3" max="3" width="10.875" style="84" customWidth="1"/>
    <col min="4" max="5" width="7.125" style="84" customWidth="1"/>
    <col min="6" max="6" width="9.625" style="84" customWidth="1"/>
    <col min="7" max="16384" width="9.375" style="84" customWidth="1"/>
  </cols>
  <sheetData>
    <row r="1" spans="1:6" s="67" customFormat="1" ht="21" customHeight="1" thickBot="1">
      <c r="A1" s="66"/>
      <c r="B1" s="406" t="s">
        <v>494</v>
      </c>
      <c r="C1" s="406"/>
      <c r="D1" s="406"/>
      <c r="E1" s="406"/>
      <c r="F1" s="407"/>
    </row>
    <row r="2" spans="1:6" s="169" customFormat="1" ht="31.5" customHeight="1">
      <c r="A2" s="139" t="s">
        <v>126</v>
      </c>
      <c r="B2" s="121" t="s">
        <v>440</v>
      </c>
      <c r="C2" s="183"/>
      <c r="D2" s="183"/>
      <c r="E2" s="183"/>
      <c r="F2" s="126" t="s">
        <v>46</v>
      </c>
    </row>
    <row r="3" spans="1:6" s="169" customFormat="1" ht="30.75" customHeight="1" thickBot="1">
      <c r="A3" s="165" t="s">
        <v>125</v>
      </c>
      <c r="B3" s="122" t="s">
        <v>299</v>
      </c>
      <c r="C3" s="184"/>
      <c r="D3" s="184"/>
      <c r="E3" s="184"/>
      <c r="F3" s="127"/>
    </row>
    <row r="4" spans="1:6" s="170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24.75" thickBot="1">
      <c r="A5" s="140" t="s">
        <v>127</v>
      </c>
      <c r="B5" s="71" t="s">
        <v>438</v>
      </c>
      <c r="C5" s="185" t="s">
        <v>41</v>
      </c>
      <c r="D5" s="185" t="s">
        <v>484</v>
      </c>
      <c r="E5" s="185" t="s">
        <v>456</v>
      </c>
      <c r="F5" s="72" t="s">
        <v>457</v>
      </c>
    </row>
    <row r="6" spans="1:6" s="171" customFormat="1" ht="12.75" customHeight="1" thickBot="1">
      <c r="A6" s="62"/>
      <c r="B6" s="63" t="s">
        <v>389</v>
      </c>
      <c r="C6" s="186"/>
      <c r="D6" s="186"/>
      <c r="E6" s="186"/>
      <c r="F6" s="64"/>
    </row>
    <row r="7" spans="1:6" s="171" customFormat="1" ht="15.75" customHeight="1" thickBot="1">
      <c r="A7" s="73"/>
      <c r="B7" s="74" t="s">
        <v>42</v>
      </c>
      <c r="C7" s="74"/>
      <c r="D7" s="74"/>
      <c r="E7" s="74"/>
      <c r="F7" s="75"/>
    </row>
    <row r="8" spans="1:6" s="128" customFormat="1" ht="12" customHeight="1" thickBot="1">
      <c r="A8" s="62" t="s">
        <v>7</v>
      </c>
      <c r="B8" s="187" t="s">
        <v>408</v>
      </c>
      <c r="C8" s="301"/>
      <c r="D8" s="301">
        <v>142</v>
      </c>
      <c r="E8" s="301"/>
      <c r="F8" s="302">
        <f>SUM(F9:F19)</f>
        <v>142</v>
      </c>
    </row>
    <row r="9" spans="1:6" s="128" customFormat="1" ht="12" customHeight="1" thickBot="1">
      <c r="A9" s="166" t="s">
        <v>67</v>
      </c>
      <c r="B9" s="188" t="s">
        <v>176</v>
      </c>
      <c r="C9" s="257"/>
      <c r="D9" s="257"/>
      <c r="E9" s="257"/>
      <c r="F9" s="303"/>
    </row>
    <row r="10" spans="1:6" s="128" customFormat="1" ht="12" customHeight="1" thickBot="1">
      <c r="A10" s="167" t="s">
        <v>68</v>
      </c>
      <c r="B10" s="189" t="s">
        <v>177</v>
      </c>
      <c r="C10" s="257"/>
      <c r="D10" s="257"/>
      <c r="E10" s="257"/>
      <c r="F10" s="303"/>
    </row>
    <row r="11" spans="1:6" s="128" customFormat="1" ht="12" customHeight="1" thickBot="1">
      <c r="A11" s="167" t="s">
        <v>69</v>
      </c>
      <c r="B11" s="189" t="s">
        <v>178</v>
      </c>
      <c r="C11" s="257"/>
      <c r="D11" s="257"/>
      <c r="E11" s="257"/>
      <c r="F11" s="303"/>
    </row>
    <row r="12" spans="1:6" s="128" customFormat="1" ht="12" customHeight="1" thickBot="1">
      <c r="A12" s="167" t="s">
        <v>70</v>
      </c>
      <c r="B12" s="189" t="s">
        <v>179</v>
      </c>
      <c r="C12" s="257"/>
      <c r="D12" s="257"/>
      <c r="E12" s="257"/>
      <c r="F12" s="303"/>
    </row>
    <row r="13" spans="1:6" s="128" customFormat="1" ht="12" customHeight="1" thickBot="1">
      <c r="A13" s="167" t="s">
        <v>87</v>
      </c>
      <c r="B13" s="189" t="s">
        <v>180</v>
      </c>
      <c r="C13" s="257"/>
      <c r="D13" s="257"/>
      <c r="E13" s="257"/>
      <c r="F13" s="303"/>
    </row>
    <row r="14" spans="1:6" s="128" customFormat="1" ht="12" customHeight="1" thickBot="1">
      <c r="A14" s="167" t="s">
        <v>71</v>
      </c>
      <c r="B14" s="189" t="s">
        <v>300</v>
      </c>
      <c r="C14" s="257"/>
      <c r="D14" s="257"/>
      <c r="E14" s="257"/>
      <c r="F14" s="303"/>
    </row>
    <row r="15" spans="1:6" s="128" customFormat="1" ht="12" customHeight="1" thickBot="1">
      <c r="A15" s="167" t="s">
        <v>72</v>
      </c>
      <c r="B15" s="190" t="s">
        <v>301</v>
      </c>
      <c r="C15" s="257"/>
      <c r="D15" s="257"/>
      <c r="E15" s="257"/>
      <c r="F15" s="303"/>
    </row>
    <row r="16" spans="1:6" s="128" customFormat="1" ht="12" customHeight="1" thickBot="1">
      <c r="A16" s="167" t="s">
        <v>79</v>
      </c>
      <c r="B16" s="189" t="s">
        <v>183</v>
      </c>
      <c r="C16" s="257"/>
      <c r="D16" s="257"/>
      <c r="E16" s="257"/>
      <c r="F16" s="303"/>
    </row>
    <row r="17" spans="1:6" s="172" customFormat="1" ht="12" customHeight="1" thickBot="1">
      <c r="A17" s="167" t="s">
        <v>80</v>
      </c>
      <c r="B17" s="189" t="s">
        <v>184</v>
      </c>
      <c r="C17" s="257"/>
      <c r="D17" s="257"/>
      <c r="E17" s="257"/>
      <c r="F17" s="303"/>
    </row>
    <row r="18" spans="1:6" s="172" customFormat="1" ht="12" customHeight="1" thickBot="1">
      <c r="A18" s="167" t="s">
        <v>81</v>
      </c>
      <c r="B18" s="189" t="s">
        <v>332</v>
      </c>
      <c r="C18" s="257"/>
      <c r="D18" s="257"/>
      <c r="E18" s="257"/>
      <c r="F18" s="303"/>
    </row>
    <row r="19" spans="1:6" s="172" customFormat="1" ht="12" customHeight="1" thickBot="1">
      <c r="A19" s="167" t="s">
        <v>82</v>
      </c>
      <c r="B19" s="189" t="s">
        <v>185</v>
      </c>
      <c r="C19" s="257"/>
      <c r="D19" s="257">
        <v>142</v>
      </c>
      <c r="E19" s="257"/>
      <c r="F19" s="303">
        <v>142</v>
      </c>
    </row>
    <row r="20" spans="1:6" s="128" customFormat="1" ht="12" customHeight="1" thickBot="1">
      <c r="A20" s="62" t="s">
        <v>8</v>
      </c>
      <c r="B20" s="370" t="s">
        <v>302</v>
      </c>
      <c r="C20" s="301"/>
      <c r="D20" s="301"/>
      <c r="E20" s="301"/>
      <c r="F20" s="302">
        <f>SUM(F21:F23)</f>
        <v>0</v>
      </c>
    </row>
    <row r="21" spans="1:6" s="172" customFormat="1" ht="12" customHeight="1" thickBot="1">
      <c r="A21" s="167" t="s">
        <v>73</v>
      </c>
      <c r="B21" s="189" t="s">
        <v>157</v>
      </c>
      <c r="C21" s="257"/>
      <c r="D21" s="257"/>
      <c r="E21" s="257"/>
      <c r="F21" s="303"/>
    </row>
    <row r="22" spans="1:6" s="172" customFormat="1" ht="12" customHeight="1" thickBot="1">
      <c r="A22" s="167" t="s">
        <v>74</v>
      </c>
      <c r="B22" s="189" t="s">
        <v>303</v>
      </c>
      <c r="C22" s="257"/>
      <c r="D22" s="257"/>
      <c r="E22" s="257"/>
      <c r="F22" s="303"/>
    </row>
    <row r="23" spans="1:6" s="172" customFormat="1" ht="12" customHeight="1" thickBot="1">
      <c r="A23" s="167" t="s">
        <v>75</v>
      </c>
      <c r="B23" s="189" t="s">
        <v>304</v>
      </c>
      <c r="C23" s="257"/>
      <c r="D23" s="257"/>
      <c r="E23" s="257"/>
      <c r="F23" s="303"/>
    </row>
    <row r="24" spans="1:6" s="172" customFormat="1" ht="12" customHeight="1" thickBot="1">
      <c r="A24" s="167" t="s">
        <v>76</v>
      </c>
      <c r="B24" s="189" t="s">
        <v>413</v>
      </c>
      <c r="C24" s="257"/>
      <c r="D24" s="257"/>
      <c r="E24" s="257"/>
      <c r="F24" s="303"/>
    </row>
    <row r="25" spans="1:6" s="172" customFormat="1" ht="12" customHeight="1" thickBot="1">
      <c r="A25" s="65" t="s">
        <v>9</v>
      </c>
      <c r="B25" s="300" t="s">
        <v>104</v>
      </c>
      <c r="C25" s="286"/>
      <c r="D25" s="286"/>
      <c r="E25" s="286"/>
      <c r="F25" s="304"/>
    </row>
    <row r="26" spans="1:6" s="172" customFormat="1" ht="12" customHeight="1" thickBot="1">
      <c r="A26" s="65" t="s">
        <v>10</v>
      </c>
      <c r="B26" s="300" t="s">
        <v>305</v>
      </c>
      <c r="C26" s="286"/>
      <c r="D26" s="286"/>
      <c r="E26" s="286"/>
      <c r="F26" s="302">
        <f>+F27+F28</f>
        <v>0</v>
      </c>
    </row>
    <row r="27" spans="1:6" s="172" customFormat="1" ht="12" customHeight="1" thickBot="1">
      <c r="A27" s="168" t="s">
        <v>167</v>
      </c>
      <c r="B27" s="199" t="s">
        <v>303</v>
      </c>
      <c r="C27" s="305"/>
      <c r="D27" s="305"/>
      <c r="E27" s="305"/>
      <c r="F27" s="306"/>
    </row>
    <row r="28" spans="1:6" s="172" customFormat="1" ht="12" customHeight="1" thickBot="1">
      <c r="A28" s="168" t="s">
        <v>168</v>
      </c>
      <c r="B28" s="199" t="s">
        <v>306</v>
      </c>
      <c r="C28" s="305"/>
      <c r="D28" s="305"/>
      <c r="E28" s="305"/>
      <c r="F28" s="306"/>
    </row>
    <row r="29" spans="1:6" s="172" customFormat="1" ht="12" customHeight="1" thickBot="1">
      <c r="A29" s="167" t="s">
        <v>169</v>
      </c>
      <c r="B29" s="199" t="s">
        <v>414</v>
      </c>
      <c r="C29" s="305"/>
      <c r="D29" s="305"/>
      <c r="E29" s="305"/>
      <c r="F29" s="306"/>
    </row>
    <row r="30" spans="1:6" s="172" customFormat="1" ht="12" customHeight="1" thickBot="1">
      <c r="A30" s="65" t="s">
        <v>11</v>
      </c>
      <c r="B30" s="300" t="s">
        <v>307</v>
      </c>
      <c r="C30" s="286"/>
      <c r="D30" s="286"/>
      <c r="E30" s="286"/>
      <c r="F30" s="302">
        <f>+F31+F32+F33</f>
        <v>0</v>
      </c>
    </row>
    <row r="31" spans="1:6" s="172" customFormat="1" ht="12" customHeight="1" thickBot="1">
      <c r="A31" s="168" t="s">
        <v>60</v>
      </c>
      <c r="B31" s="199" t="s">
        <v>190</v>
      </c>
      <c r="C31" s="305"/>
      <c r="D31" s="305"/>
      <c r="E31" s="305"/>
      <c r="F31" s="306"/>
    </row>
    <row r="32" spans="1:6" s="172" customFormat="1" ht="12" customHeight="1" thickBot="1">
      <c r="A32" s="168" t="s">
        <v>61</v>
      </c>
      <c r="B32" s="199" t="s">
        <v>191</v>
      </c>
      <c r="C32" s="305"/>
      <c r="D32" s="305"/>
      <c r="E32" s="305"/>
      <c r="F32" s="306"/>
    </row>
    <row r="33" spans="1:6" s="172" customFormat="1" ht="12" customHeight="1" thickBot="1">
      <c r="A33" s="167" t="s">
        <v>62</v>
      </c>
      <c r="B33" s="199" t="s">
        <v>192</v>
      </c>
      <c r="C33" s="305"/>
      <c r="D33" s="305"/>
      <c r="E33" s="305"/>
      <c r="F33" s="306"/>
    </row>
    <row r="34" spans="1:6" s="128" customFormat="1" ht="12" customHeight="1" thickBot="1">
      <c r="A34" s="65" t="s">
        <v>12</v>
      </c>
      <c r="B34" s="300" t="s">
        <v>277</v>
      </c>
      <c r="C34" s="286"/>
      <c r="D34" s="286">
        <v>200</v>
      </c>
      <c r="E34" s="286"/>
      <c r="F34" s="304">
        <v>200</v>
      </c>
    </row>
    <row r="35" spans="1:6" s="128" customFormat="1" ht="12" customHeight="1" thickBot="1">
      <c r="A35" s="65" t="s">
        <v>13</v>
      </c>
      <c r="B35" s="300" t="s">
        <v>308</v>
      </c>
      <c r="C35" s="286"/>
      <c r="D35" s="286"/>
      <c r="E35" s="286"/>
      <c r="F35" s="304"/>
    </row>
    <row r="36" spans="1:6" s="128" customFormat="1" ht="12" customHeight="1" thickBot="1">
      <c r="A36" s="62" t="s">
        <v>14</v>
      </c>
      <c r="B36" s="300" t="s">
        <v>415</v>
      </c>
      <c r="C36" s="286"/>
      <c r="D36" s="286">
        <v>342</v>
      </c>
      <c r="E36" s="286"/>
      <c r="F36" s="302">
        <f>+F8+F20+F25+F26+F30+F34+F35</f>
        <v>342</v>
      </c>
    </row>
    <row r="37" spans="1:6" s="128" customFormat="1" ht="12" customHeight="1" thickBot="1">
      <c r="A37" s="76" t="s">
        <v>15</v>
      </c>
      <c r="B37" s="300" t="s">
        <v>310</v>
      </c>
      <c r="C37" s="286">
        <v>38508</v>
      </c>
      <c r="D37" s="286">
        <v>39447</v>
      </c>
      <c r="E37" s="286">
        <v>500</v>
      </c>
      <c r="F37" s="302">
        <v>39947</v>
      </c>
    </row>
    <row r="38" spans="1:6" s="128" customFormat="1" ht="12" customHeight="1" thickBot="1">
      <c r="A38" s="168" t="s">
        <v>311</v>
      </c>
      <c r="B38" s="199" t="s">
        <v>142</v>
      </c>
      <c r="C38" s="305"/>
      <c r="D38" s="305"/>
      <c r="E38" s="305"/>
      <c r="F38" s="306"/>
    </row>
    <row r="39" spans="1:6" s="128" customFormat="1" ht="12" customHeight="1" thickBot="1">
      <c r="A39" s="168" t="s">
        <v>312</v>
      </c>
      <c r="B39" s="199" t="s">
        <v>2</v>
      </c>
      <c r="C39" s="305"/>
      <c r="D39" s="305"/>
      <c r="E39" s="305"/>
      <c r="F39" s="306"/>
    </row>
    <row r="40" spans="1:6" s="172" customFormat="1" ht="12" customHeight="1" thickBot="1">
      <c r="A40" s="167" t="s">
        <v>313</v>
      </c>
      <c r="B40" s="195" t="s">
        <v>314</v>
      </c>
      <c r="C40" s="305">
        <v>38508</v>
      </c>
      <c r="D40" s="305">
        <v>39447</v>
      </c>
      <c r="E40" s="305">
        <v>500</v>
      </c>
      <c r="F40" s="306">
        <v>39947</v>
      </c>
    </row>
    <row r="41" spans="1:6" s="172" customFormat="1" ht="15" customHeight="1" thickBot="1">
      <c r="A41" s="76" t="s">
        <v>16</v>
      </c>
      <c r="B41" s="371" t="s">
        <v>315</v>
      </c>
      <c r="C41" s="307">
        <v>38508</v>
      </c>
      <c r="D41" s="307">
        <v>39789</v>
      </c>
      <c r="E41" s="307">
        <v>500</v>
      </c>
      <c r="F41" s="285">
        <v>40289</v>
      </c>
    </row>
    <row r="42" spans="1:6" s="172" customFormat="1" ht="15" customHeight="1" thickBot="1">
      <c r="A42" s="77"/>
      <c r="B42" s="78"/>
      <c r="C42" s="284"/>
      <c r="D42" s="284"/>
      <c r="E42" s="284"/>
      <c r="F42" s="285"/>
    </row>
    <row r="43" spans="1:6" ht="13.5" thickBot="1">
      <c r="A43" s="79"/>
      <c r="B43" s="80"/>
      <c r="C43" s="308"/>
      <c r="D43" s="308"/>
      <c r="E43" s="308"/>
      <c r="F43" s="308"/>
    </row>
    <row r="44" spans="1:6" s="171" customFormat="1" ht="16.5" customHeight="1" thickBot="1">
      <c r="A44" s="81"/>
      <c r="B44" s="82" t="s">
        <v>43</v>
      </c>
      <c r="C44" s="284"/>
      <c r="D44" s="284"/>
      <c r="E44" s="284"/>
      <c r="F44" s="285"/>
    </row>
    <row r="45" spans="1:6" s="173" customFormat="1" ht="12" customHeight="1" thickBot="1">
      <c r="A45" s="65" t="s">
        <v>7</v>
      </c>
      <c r="B45" s="193" t="s">
        <v>316</v>
      </c>
      <c r="C45" s="286">
        <v>38508</v>
      </c>
      <c r="D45" s="286">
        <v>39789</v>
      </c>
      <c r="E45" s="286">
        <v>500</v>
      </c>
      <c r="F45" s="302">
        <v>40289</v>
      </c>
    </row>
    <row r="46" spans="1:6" ht="12" customHeight="1" thickBot="1">
      <c r="A46" s="167" t="s">
        <v>67</v>
      </c>
      <c r="B46" s="192" t="s">
        <v>37</v>
      </c>
      <c r="C46" s="257">
        <v>24975</v>
      </c>
      <c r="D46" s="257">
        <v>25714</v>
      </c>
      <c r="E46" s="257"/>
      <c r="F46" s="306">
        <v>25714</v>
      </c>
    </row>
    <row r="47" spans="1:6" ht="12" customHeight="1" thickBot="1">
      <c r="A47" s="167" t="s">
        <v>68</v>
      </c>
      <c r="B47" s="189" t="s">
        <v>113</v>
      </c>
      <c r="C47" s="257">
        <v>6817</v>
      </c>
      <c r="D47" s="257">
        <v>7017</v>
      </c>
      <c r="E47" s="257"/>
      <c r="F47" s="306">
        <v>7017</v>
      </c>
    </row>
    <row r="48" spans="1:6" ht="12" customHeight="1" thickBot="1">
      <c r="A48" s="167" t="s">
        <v>69</v>
      </c>
      <c r="B48" s="189" t="s">
        <v>86</v>
      </c>
      <c r="C48" s="257">
        <v>6716</v>
      </c>
      <c r="D48" s="257">
        <v>7058</v>
      </c>
      <c r="E48" s="257">
        <v>500</v>
      </c>
      <c r="F48" s="306">
        <v>7558</v>
      </c>
    </row>
    <row r="49" spans="1:6" ht="12" customHeight="1" thickBot="1">
      <c r="A49" s="167" t="s">
        <v>70</v>
      </c>
      <c r="B49" s="189" t="s">
        <v>114</v>
      </c>
      <c r="C49" s="257"/>
      <c r="D49" s="257"/>
      <c r="E49" s="257"/>
      <c r="F49" s="306"/>
    </row>
    <row r="50" spans="1:6" ht="12" customHeight="1" thickBot="1">
      <c r="A50" s="167" t="s">
        <v>87</v>
      </c>
      <c r="B50" s="189" t="s">
        <v>115</v>
      </c>
      <c r="C50" s="257"/>
      <c r="D50" s="257"/>
      <c r="E50" s="257"/>
      <c r="F50" s="306"/>
    </row>
    <row r="51" spans="1:6" ht="12" customHeight="1" thickBot="1">
      <c r="A51" s="65" t="s">
        <v>8</v>
      </c>
      <c r="B51" s="193" t="s">
        <v>317</v>
      </c>
      <c r="C51" s="286"/>
      <c r="D51" s="286"/>
      <c r="E51" s="286"/>
      <c r="F51" s="302">
        <f>SUM(F52:F54)</f>
        <v>0</v>
      </c>
    </row>
    <row r="52" spans="1:6" s="173" customFormat="1" ht="12" customHeight="1" thickBot="1">
      <c r="A52" s="167" t="s">
        <v>73</v>
      </c>
      <c r="B52" s="192" t="s">
        <v>132</v>
      </c>
      <c r="C52" s="257"/>
      <c r="D52" s="257"/>
      <c r="E52" s="257"/>
      <c r="F52" s="306"/>
    </row>
    <row r="53" spans="1:6" ht="12" customHeight="1" thickBot="1">
      <c r="A53" s="167" t="s">
        <v>74</v>
      </c>
      <c r="B53" s="189" t="s">
        <v>117</v>
      </c>
      <c r="C53" s="257"/>
      <c r="D53" s="257"/>
      <c r="E53" s="257"/>
      <c r="F53" s="306"/>
    </row>
    <row r="54" spans="1:6" ht="12" customHeight="1" thickBot="1">
      <c r="A54" s="167" t="s">
        <v>75</v>
      </c>
      <c r="B54" s="189" t="s">
        <v>44</v>
      </c>
      <c r="C54" s="257"/>
      <c r="D54" s="257"/>
      <c r="E54" s="257"/>
      <c r="F54" s="306"/>
    </row>
    <row r="55" spans="1:6" ht="12" customHeight="1" thickBot="1">
      <c r="A55" s="167" t="s">
        <v>76</v>
      </c>
      <c r="B55" s="189" t="s">
        <v>412</v>
      </c>
      <c r="C55" s="257"/>
      <c r="D55" s="257"/>
      <c r="E55" s="257"/>
      <c r="F55" s="306"/>
    </row>
    <row r="56" spans="1:6" ht="15" customHeight="1" thickBot="1">
      <c r="A56" s="65" t="s">
        <v>9</v>
      </c>
      <c r="B56" s="193" t="s">
        <v>4</v>
      </c>
      <c r="C56" s="286"/>
      <c r="D56" s="286"/>
      <c r="E56" s="286"/>
      <c r="F56" s="304"/>
    </row>
    <row r="57" spans="1:6" ht="13.5" thickBot="1">
      <c r="A57" s="65" t="s">
        <v>10</v>
      </c>
      <c r="B57" s="196" t="s">
        <v>416</v>
      </c>
      <c r="C57" s="284">
        <v>38508</v>
      </c>
      <c r="D57" s="284">
        <v>39789</v>
      </c>
      <c r="E57" s="284">
        <v>500</v>
      </c>
      <c r="F57" s="285">
        <v>40289</v>
      </c>
    </row>
    <row r="58" spans="3:6" ht="15" customHeight="1" thickBot="1">
      <c r="C58" s="309"/>
      <c r="D58" s="309"/>
      <c r="E58" s="309"/>
      <c r="F58" s="309"/>
    </row>
    <row r="59" spans="1:6" ht="14.25" customHeight="1" thickBot="1">
      <c r="A59" s="85" t="s">
        <v>407</v>
      </c>
      <c r="B59" s="197"/>
      <c r="C59" s="310">
        <v>10</v>
      </c>
      <c r="D59" s="310">
        <v>10</v>
      </c>
      <c r="E59" s="310"/>
      <c r="F59" s="311">
        <v>10</v>
      </c>
    </row>
    <row r="60" spans="1:6" ht="13.5" thickBot="1">
      <c r="A60" s="85" t="s">
        <v>128</v>
      </c>
      <c r="B60" s="197"/>
      <c r="C60" s="310"/>
      <c r="D60" s="310"/>
      <c r="E60" s="310"/>
      <c r="F60" s="311"/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45" zoomScaleNormal="145" workbookViewId="0" topLeftCell="A1">
      <selection activeCell="I3" sqref="I3"/>
    </sheetView>
  </sheetViews>
  <sheetFormatPr defaultColWidth="9.00390625" defaultRowHeight="12.75"/>
  <cols>
    <col min="1" max="1" width="9.875" style="83" customWidth="1"/>
    <col min="2" max="2" width="49.375" style="84" customWidth="1"/>
    <col min="3" max="3" width="10.625" style="84" customWidth="1"/>
    <col min="4" max="5" width="7.50390625" style="84" customWidth="1"/>
    <col min="6" max="6" width="7.00390625" style="84" customWidth="1"/>
    <col min="7" max="16384" width="9.375" style="84" customWidth="1"/>
  </cols>
  <sheetData>
    <row r="1" spans="1:6" s="67" customFormat="1" ht="21" customHeight="1" thickBot="1">
      <c r="A1" s="66"/>
      <c r="B1" s="408" t="s">
        <v>495</v>
      </c>
      <c r="C1" s="408"/>
      <c r="D1" s="408"/>
      <c r="E1" s="408"/>
      <c r="F1" s="407"/>
    </row>
    <row r="2" spans="1:6" s="169" customFormat="1" ht="25.5" customHeight="1">
      <c r="A2" s="139" t="s">
        <v>126</v>
      </c>
      <c r="B2" s="121" t="s">
        <v>441</v>
      </c>
      <c r="C2" s="183"/>
      <c r="D2" s="183"/>
      <c r="E2" s="183"/>
      <c r="F2" s="126" t="s">
        <v>46</v>
      </c>
    </row>
    <row r="3" spans="1:6" s="169" customFormat="1" ht="32.25" customHeight="1" thickBot="1">
      <c r="A3" s="165" t="s">
        <v>125</v>
      </c>
      <c r="B3" s="122" t="s">
        <v>299</v>
      </c>
      <c r="C3" s="184"/>
      <c r="D3" s="184"/>
      <c r="E3" s="184"/>
      <c r="F3" s="127" t="s">
        <v>39</v>
      </c>
    </row>
    <row r="4" spans="1:6" s="170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24.75" thickBot="1">
      <c r="A5" s="140" t="s">
        <v>127</v>
      </c>
      <c r="B5" s="71" t="s">
        <v>438</v>
      </c>
      <c r="C5" s="185" t="s">
        <v>41</v>
      </c>
      <c r="D5" s="185" t="s">
        <v>457</v>
      </c>
      <c r="E5" s="185" t="s">
        <v>456</v>
      </c>
      <c r="F5" s="72" t="s">
        <v>457</v>
      </c>
    </row>
    <row r="6" spans="1:6" s="171" customFormat="1" ht="12.75" customHeight="1" thickBot="1">
      <c r="A6" s="62"/>
      <c r="B6" s="63" t="s">
        <v>389</v>
      </c>
      <c r="C6" s="186"/>
      <c r="D6" s="186"/>
      <c r="E6" s="186"/>
      <c r="F6" s="64" t="s">
        <v>390</v>
      </c>
    </row>
    <row r="7" spans="1:6" s="171" customFormat="1" ht="15.75" customHeight="1" thickBot="1">
      <c r="A7" s="73"/>
      <c r="B7" s="74" t="s">
        <v>42</v>
      </c>
      <c r="C7" s="74"/>
      <c r="D7" s="74"/>
      <c r="E7" s="74"/>
      <c r="F7" s="75"/>
    </row>
    <row r="8" spans="1:6" s="128" customFormat="1" ht="12" customHeight="1" thickBot="1">
      <c r="A8" s="62" t="s">
        <v>7</v>
      </c>
      <c r="B8" s="370" t="s">
        <v>408</v>
      </c>
      <c r="C8" s="301">
        <v>1000</v>
      </c>
      <c r="D8" s="301">
        <v>1000</v>
      </c>
      <c r="E8" s="301"/>
      <c r="F8" s="302">
        <f>SUM(F9:F19)</f>
        <v>1000</v>
      </c>
    </row>
    <row r="9" spans="1:6" s="128" customFormat="1" ht="12" customHeight="1" thickBot="1">
      <c r="A9" s="166" t="s">
        <v>67</v>
      </c>
      <c r="B9" s="189" t="s">
        <v>176</v>
      </c>
      <c r="C9" s="257"/>
      <c r="D9" s="257"/>
      <c r="E9" s="257"/>
      <c r="F9" s="303"/>
    </row>
    <row r="10" spans="1:6" s="128" customFormat="1" ht="12" customHeight="1" thickBot="1">
      <c r="A10" s="167" t="s">
        <v>68</v>
      </c>
      <c r="B10" s="189" t="s">
        <v>177</v>
      </c>
      <c r="C10" s="257">
        <v>1000</v>
      </c>
      <c r="D10" s="257">
        <v>1000</v>
      </c>
      <c r="E10" s="257"/>
      <c r="F10" s="303">
        <v>1000</v>
      </c>
    </row>
    <row r="11" spans="1:6" s="128" customFormat="1" ht="12" customHeight="1" thickBot="1">
      <c r="A11" s="167" t="s">
        <v>69</v>
      </c>
      <c r="B11" s="189" t="s">
        <v>178</v>
      </c>
      <c r="C11" s="257"/>
      <c r="D11" s="257"/>
      <c r="E11" s="257"/>
      <c r="F11" s="303"/>
    </row>
    <row r="12" spans="1:6" s="128" customFormat="1" ht="12" customHeight="1" thickBot="1">
      <c r="A12" s="167" t="s">
        <v>70</v>
      </c>
      <c r="B12" s="189" t="s">
        <v>179</v>
      </c>
      <c r="C12" s="257"/>
      <c r="D12" s="257"/>
      <c r="E12" s="257"/>
      <c r="F12" s="303"/>
    </row>
    <row r="13" spans="1:6" s="128" customFormat="1" ht="12" customHeight="1" thickBot="1">
      <c r="A13" s="167" t="s">
        <v>87</v>
      </c>
      <c r="B13" s="189" t="s">
        <v>180</v>
      </c>
      <c r="C13" s="257"/>
      <c r="D13" s="257"/>
      <c r="E13" s="257"/>
      <c r="F13" s="303"/>
    </row>
    <row r="14" spans="1:6" s="128" customFormat="1" ht="12" customHeight="1" thickBot="1">
      <c r="A14" s="167" t="s">
        <v>71</v>
      </c>
      <c r="B14" s="189" t="s">
        <v>300</v>
      </c>
      <c r="C14" s="257"/>
      <c r="D14" s="257"/>
      <c r="E14" s="257"/>
      <c r="F14" s="303"/>
    </row>
    <row r="15" spans="1:6" s="128" customFormat="1" ht="12" customHeight="1" thickBot="1">
      <c r="A15" s="167" t="s">
        <v>72</v>
      </c>
      <c r="B15" s="189" t="s">
        <v>301</v>
      </c>
      <c r="C15" s="257"/>
      <c r="D15" s="257"/>
      <c r="E15" s="257"/>
      <c r="F15" s="303"/>
    </row>
    <row r="16" spans="1:6" s="128" customFormat="1" ht="12" customHeight="1" thickBot="1">
      <c r="A16" s="167" t="s">
        <v>79</v>
      </c>
      <c r="B16" s="189" t="s">
        <v>183</v>
      </c>
      <c r="C16" s="257"/>
      <c r="D16" s="257"/>
      <c r="E16" s="257"/>
      <c r="F16" s="303"/>
    </row>
    <row r="17" spans="1:6" s="172" customFormat="1" ht="12" customHeight="1" thickBot="1">
      <c r="A17" s="167" t="s">
        <v>80</v>
      </c>
      <c r="B17" s="189" t="s">
        <v>184</v>
      </c>
      <c r="C17" s="257"/>
      <c r="D17" s="257"/>
      <c r="E17" s="257"/>
      <c r="F17" s="303"/>
    </row>
    <row r="18" spans="1:6" s="172" customFormat="1" ht="12" customHeight="1" thickBot="1">
      <c r="A18" s="167" t="s">
        <v>81</v>
      </c>
      <c r="B18" s="189" t="s">
        <v>332</v>
      </c>
      <c r="C18" s="257"/>
      <c r="D18" s="257"/>
      <c r="E18" s="257"/>
      <c r="F18" s="303"/>
    </row>
    <row r="19" spans="1:6" s="172" customFormat="1" ht="12" customHeight="1" thickBot="1">
      <c r="A19" s="167" t="s">
        <v>82</v>
      </c>
      <c r="B19" s="189" t="s">
        <v>185</v>
      </c>
      <c r="C19" s="257"/>
      <c r="D19" s="257"/>
      <c r="E19" s="257"/>
      <c r="F19" s="303"/>
    </row>
    <row r="20" spans="1:6" s="128" customFormat="1" ht="12" customHeight="1" thickBot="1">
      <c r="A20" s="62" t="s">
        <v>8</v>
      </c>
      <c r="B20" s="370" t="s">
        <v>302</v>
      </c>
      <c r="C20" s="301"/>
      <c r="D20" s="301"/>
      <c r="E20" s="301"/>
      <c r="F20" s="302">
        <f>SUM(F21:F23)</f>
        <v>0</v>
      </c>
    </row>
    <row r="21" spans="1:6" s="172" customFormat="1" ht="12" customHeight="1" thickBot="1">
      <c r="A21" s="167" t="s">
        <v>73</v>
      </c>
      <c r="B21" s="189" t="s">
        <v>157</v>
      </c>
      <c r="C21" s="257"/>
      <c r="D21" s="257"/>
      <c r="E21" s="257"/>
      <c r="F21" s="303"/>
    </row>
    <row r="22" spans="1:6" s="172" customFormat="1" ht="12" customHeight="1" thickBot="1">
      <c r="A22" s="167" t="s">
        <v>74</v>
      </c>
      <c r="B22" s="189" t="s">
        <v>303</v>
      </c>
      <c r="C22" s="257"/>
      <c r="D22" s="257"/>
      <c r="E22" s="257"/>
      <c r="F22" s="303"/>
    </row>
    <row r="23" spans="1:6" s="172" customFormat="1" ht="12" customHeight="1" thickBot="1">
      <c r="A23" s="167" t="s">
        <v>75</v>
      </c>
      <c r="B23" s="189" t="s">
        <v>304</v>
      </c>
      <c r="C23" s="257"/>
      <c r="D23" s="257"/>
      <c r="E23" s="257"/>
      <c r="F23" s="303"/>
    </row>
    <row r="24" spans="1:6" s="172" customFormat="1" ht="12" customHeight="1" thickBot="1">
      <c r="A24" s="167" t="s">
        <v>76</v>
      </c>
      <c r="B24" s="189" t="s">
        <v>413</v>
      </c>
      <c r="C24" s="257"/>
      <c r="D24" s="257"/>
      <c r="E24" s="257"/>
      <c r="F24" s="303"/>
    </row>
    <row r="25" spans="1:6" s="172" customFormat="1" ht="12" customHeight="1" thickBot="1">
      <c r="A25" s="65" t="s">
        <v>9</v>
      </c>
      <c r="B25" s="300" t="s">
        <v>104</v>
      </c>
      <c r="C25" s="286"/>
      <c r="D25" s="286"/>
      <c r="E25" s="286"/>
      <c r="F25" s="304"/>
    </row>
    <row r="26" spans="1:6" s="172" customFormat="1" ht="12" customHeight="1" thickBot="1">
      <c r="A26" s="65" t="s">
        <v>10</v>
      </c>
      <c r="B26" s="300" t="s">
        <v>305</v>
      </c>
      <c r="C26" s="286"/>
      <c r="D26" s="286"/>
      <c r="E26" s="286"/>
      <c r="F26" s="302">
        <f>+F27+F28</f>
        <v>0</v>
      </c>
    </row>
    <row r="27" spans="1:6" s="172" customFormat="1" ht="12" customHeight="1" thickBot="1">
      <c r="A27" s="168" t="s">
        <v>167</v>
      </c>
      <c r="B27" s="199" t="s">
        <v>303</v>
      </c>
      <c r="C27" s="305"/>
      <c r="D27" s="305"/>
      <c r="E27" s="305"/>
      <c r="F27" s="306"/>
    </row>
    <row r="28" spans="1:6" s="172" customFormat="1" ht="17.25" customHeight="1" thickBot="1">
      <c r="A28" s="168" t="s">
        <v>168</v>
      </c>
      <c r="B28" s="199" t="s">
        <v>306</v>
      </c>
      <c r="C28" s="305"/>
      <c r="D28" s="305"/>
      <c r="E28" s="305"/>
      <c r="F28" s="306"/>
    </row>
    <row r="29" spans="1:6" s="172" customFormat="1" ht="12" customHeight="1" thickBot="1">
      <c r="A29" s="167" t="s">
        <v>169</v>
      </c>
      <c r="B29" s="199" t="s">
        <v>414</v>
      </c>
      <c r="C29" s="305"/>
      <c r="D29" s="305"/>
      <c r="E29" s="305"/>
      <c r="F29" s="306"/>
    </row>
    <row r="30" spans="1:6" s="172" customFormat="1" ht="12" customHeight="1" thickBot="1">
      <c r="A30" s="65" t="s">
        <v>11</v>
      </c>
      <c r="B30" s="300" t="s">
        <v>307</v>
      </c>
      <c r="C30" s="286"/>
      <c r="D30" s="286"/>
      <c r="E30" s="286"/>
      <c r="F30" s="302">
        <f>+F31+F32+F33</f>
        <v>0</v>
      </c>
    </row>
    <row r="31" spans="1:6" s="172" customFormat="1" ht="12" customHeight="1" thickBot="1">
      <c r="A31" s="168" t="s">
        <v>60</v>
      </c>
      <c r="B31" s="199" t="s">
        <v>190</v>
      </c>
      <c r="C31" s="305"/>
      <c r="D31" s="305"/>
      <c r="E31" s="305"/>
      <c r="F31" s="306"/>
    </row>
    <row r="32" spans="1:6" s="172" customFormat="1" ht="12" customHeight="1" thickBot="1">
      <c r="A32" s="168" t="s">
        <v>61</v>
      </c>
      <c r="B32" s="199" t="s">
        <v>191</v>
      </c>
      <c r="C32" s="305"/>
      <c r="D32" s="305"/>
      <c r="E32" s="305"/>
      <c r="F32" s="306"/>
    </row>
    <row r="33" spans="1:6" s="172" customFormat="1" ht="12" customHeight="1" thickBot="1">
      <c r="A33" s="167" t="s">
        <v>62</v>
      </c>
      <c r="B33" s="199" t="s">
        <v>192</v>
      </c>
      <c r="C33" s="305"/>
      <c r="D33" s="305"/>
      <c r="E33" s="305"/>
      <c r="F33" s="306"/>
    </row>
    <row r="34" spans="1:6" s="128" customFormat="1" ht="12" customHeight="1" thickBot="1">
      <c r="A34" s="65" t="s">
        <v>12</v>
      </c>
      <c r="B34" s="300" t="s">
        <v>277</v>
      </c>
      <c r="C34" s="286"/>
      <c r="D34" s="286"/>
      <c r="E34" s="286">
        <v>602</v>
      </c>
      <c r="F34" s="304">
        <v>602</v>
      </c>
    </row>
    <row r="35" spans="1:6" s="128" customFormat="1" ht="12" customHeight="1" thickBot="1">
      <c r="A35" s="65" t="s">
        <v>13</v>
      </c>
      <c r="B35" s="300" t="s">
        <v>308</v>
      </c>
      <c r="C35" s="286"/>
      <c r="D35" s="286"/>
      <c r="E35" s="286"/>
      <c r="F35" s="304"/>
    </row>
    <row r="36" spans="1:6" s="128" customFormat="1" ht="12" customHeight="1" thickBot="1">
      <c r="A36" s="62" t="s">
        <v>14</v>
      </c>
      <c r="B36" s="300" t="s">
        <v>415</v>
      </c>
      <c r="C36" s="286">
        <v>1000</v>
      </c>
      <c r="D36" s="286">
        <v>1000</v>
      </c>
      <c r="E36" s="286">
        <v>602</v>
      </c>
      <c r="F36" s="302">
        <f>+F8+F20+F25+F26+F30+F34+F35</f>
        <v>1602</v>
      </c>
    </row>
    <row r="37" spans="1:6" s="128" customFormat="1" ht="12" customHeight="1" thickBot="1">
      <c r="A37" s="76" t="s">
        <v>15</v>
      </c>
      <c r="B37" s="300" t="s">
        <v>310</v>
      </c>
      <c r="C37" s="286">
        <v>15923</v>
      </c>
      <c r="D37" s="286">
        <v>16185</v>
      </c>
      <c r="E37" s="286"/>
      <c r="F37" s="302">
        <v>16185</v>
      </c>
    </row>
    <row r="38" spans="1:6" s="128" customFormat="1" ht="12" customHeight="1" thickBot="1">
      <c r="A38" s="168" t="s">
        <v>311</v>
      </c>
      <c r="B38" s="199" t="s">
        <v>142</v>
      </c>
      <c r="C38" s="305"/>
      <c r="D38" s="305"/>
      <c r="E38" s="305"/>
      <c r="F38" s="306"/>
    </row>
    <row r="39" spans="1:6" s="128" customFormat="1" ht="12" customHeight="1" thickBot="1">
      <c r="A39" s="168" t="s">
        <v>312</v>
      </c>
      <c r="B39" s="199" t="s">
        <v>2</v>
      </c>
      <c r="C39" s="305"/>
      <c r="D39" s="305"/>
      <c r="E39" s="305"/>
      <c r="F39" s="306"/>
    </row>
    <row r="40" spans="1:6" s="172" customFormat="1" ht="12" customHeight="1" thickBot="1">
      <c r="A40" s="167" t="s">
        <v>313</v>
      </c>
      <c r="B40" s="199" t="s">
        <v>314</v>
      </c>
      <c r="C40" s="305">
        <v>15923</v>
      </c>
      <c r="D40" s="305">
        <v>16185</v>
      </c>
      <c r="E40" s="305"/>
      <c r="F40" s="306">
        <v>16185</v>
      </c>
    </row>
    <row r="41" spans="1:6" s="172" customFormat="1" ht="15" customHeight="1" thickBot="1">
      <c r="A41" s="76" t="s">
        <v>16</v>
      </c>
      <c r="B41" s="387" t="s">
        <v>315</v>
      </c>
      <c r="C41" s="307">
        <v>16923</v>
      </c>
      <c r="D41" s="307">
        <v>17185</v>
      </c>
      <c r="E41" s="307">
        <v>602</v>
      </c>
      <c r="F41" s="285">
        <f>+F36+F37</f>
        <v>17787</v>
      </c>
    </row>
    <row r="42" spans="1:6" s="172" customFormat="1" ht="15" customHeight="1" thickBot="1">
      <c r="A42" s="77"/>
      <c r="B42" s="78"/>
      <c r="C42" s="284"/>
      <c r="D42" s="284"/>
      <c r="E42" s="284"/>
      <c r="F42" s="285"/>
    </row>
    <row r="43" spans="1:6" ht="13.5" thickBot="1">
      <c r="A43" s="79"/>
      <c r="B43" s="80"/>
      <c r="C43" s="308"/>
      <c r="D43" s="308"/>
      <c r="E43" s="308"/>
      <c r="F43" s="308"/>
    </row>
    <row r="44" spans="1:6" s="171" customFormat="1" ht="16.5" customHeight="1" thickBot="1">
      <c r="A44" s="81"/>
      <c r="B44" s="82" t="s">
        <v>43</v>
      </c>
      <c r="C44" s="284"/>
      <c r="D44" s="284"/>
      <c r="E44" s="284"/>
      <c r="F44" s="285"/>
    </row>
    <row r="45" spans="1:6" s="173" customFormat="1" ht="12" customHeight="1" thickBot="1">
      <c r="A45" s="65" t="s">
        <v>7</v>
      </c>
      <c r="B45" s="193" t="s">
        <v>316</v>
      </c>
      <c r="C45" s="286">
        <v>16923</v>
      </c>
      <c r="D45" s="286">
        <v>17185</v>
      </c>
      <c r="E45" s="286">
        <v>602</v>
      </c>
      <c r="F45" s="302">
        <v>17787</v>
      </c>
    </row>
    <row r="46" spans="1:6" ht="12" customHeight="1" thickBot="1">
      <c r="A46" s="167" t="s">
        <v>67</v>
      </c>
      <c r="B46" s="192" t="s">
        <v>37</v>
      </c>
      <c r="C46" s="257">
        <v>5882</v>
      </c>
      <c r="D46" s="257">
        <v>6088</v>
      </c>
      <c r="E46" s="257"/>
      <c r="F46" s="306">
        <v>6088</v>
      </c>
    </row>
    <row r="47" spans="1:6" ht="12" customHeight="1" thickBot="1">
      <c r="A47" s="167" t="s">
        <v>68</v>
      </c>
      <c r="B47" s="189" t="s">
        <v>113</v>
      </c>
      <c r="C47" s="257">
        <v>1859</v>
      </c>
      <c r="D47" s="257">
        <v>1915</v>
      </c>
      <c r="E47" s="257"/>
      <c r="F47" s="306">
        <v>1915</v>
      </c>
    </row>
    <row r="48" spans="1:6" ht="12" customHeight="1" thickBot="1">
      <c r="A48" s="167" t="s">
        <v>69</v>
      </c>
      <c r="B48" s="189" t="s">
        <v>86</v>
      </c>
      <c r="C48" s="257">
        <v>9182</v>
      </c>
      <c r="D48" s="257">
        <v>9182</v>
      </c>
      <c r="E48" s="257">
        <v>602</v>
      </c>
      <c r="F48" s="306">
        <v>9784</v>
      </c>
    </row>
    <row r="49" spans="1:6" ht="12" customHeight="1" thickBot="1">
      <c r="A49" s="167" t="s">
        <v>70</v>
      </c>
      <c r="B49" s="189" t="s">
        <v>114</v>
      </c>
      <c r="C49" s="257"/>
      <c r="D49" s="257"/>
      <c r="E49" s="257"/>
      <c r="F49" s="306"/>
    </row>
    <row r="50" spans="1:6" ht="12" customHeight="1" thickBot="1">
      <c r="A50" s="167" t="s">
        <v>87</v>
      </c>
      <c r="B50" s="189" t="s">
        <v>115</v>
      </c>
      <c r="C50" s="257"/>
      <c r="D50" s="257"/>
      <c r="E50" s="257"/>
      <c r="F50" s="306"/>
    </row>
    <row r="51" spans="1:6" ht="12" customHeight="1" thickBot="1">
      <c r="A51" s="65" t="s">
        <v>8</v>
      </c>
      <c r="B51" s="193" t="s">
        <v>317</v>
      </c>
      <c r="C51" s="286"/>
      <c r="D51" s="286"/>
      <c r="E51" s="286"/>
      <c r="F51" s="302">
        <f>SUM(F52:F54)</f>
        <v>0</v>
      </c>
    </row>
    <row r="52" spans="1:6" s="173" customFormat="1" ht="12" customHeight="1" thickBot="1">
      <c r="A52" s="167" t="s">
        <v>73</v>
      </c>
      <c r="B52" s="192" t="s">
        <v>132</v>
      </c>
      <c r="C52" s="257"/>
      <c r="D52" s="257"/>
      <c r="E52" s="257"/>
      <c r="F52" s="306"/>
    </row>
    <row r="53" spans="1:6" ht="12" customHeight="1" thickBot="1">
      <c r="A53" s="167" t="s">
        <v>74</v>
      </c>
      <c r="B53" s="189" t="s">
        <v>117</v>
      </c>
      <c r="C53" s="257"/>
      <c r="D53" s="257"/>
      <c r="E53" s="257"/>
      <c r="F53" s="306"/>
    </row>
    <row r="54" spans="1:6" ht="12" customHeight="1" thickBot="1">
      <c r="A54" s="167" t="s">
        <v>75</v>
      </c>
      <c r="B54" s="189" t="s">
        <v>44</v>
      </c>
      <c r="C54" s="257"/>
      <c r="D54" s="257"/>
      <c r="E54" s="257"/>
      <c r="F54" s="306"/>
    </row>
    <row r="55" spans="1:6" ht="12" customHeight="1" thickBot="1">
      <c r="A55" s="167" t="s">
        <v>76</v>
      </c>
      <c r="B55" s="189" t="s">
        <v>412</v>
      </c>
      <c r="C55" s="257"/>
      <c r="D55" s="257"/>
      <c r="E55" s="257"/>
      <c r="F55" s="306"/>
    </row>
    <row r="56" spans="1:6" ht="15" customHeight="1" thickBot="1">
      <c r="A56" s="65" t="s">
        <v>9</v>
      </c>
      <c r="B56" s="193" t="s">
        <v>4</v>
      </c>
      <c r="C56" s="286"/>
      <c r="D56" s="286"/>
      <c r="E56" s="286"/>
      <c r="F56" s="304"/>
    </row>
    <row r="57" spans="1:6" ht="13.5" thickBot="1">
      <c r="A57" s="65" t="s">
        <v>10</v>
      </c>
      <c r="B57" s="196" t="s">
        <v>416</v>
      </c>
      <c r="C57" s="284">
        <v>16923</v>
      </c>
      <c r="D57" s="284">
        <v>17185</v>
      </c>
      <c r="E57" s="284">
        <v>602</v>
      </c>
      <c r="F57" s="285">
        <v>17787</v>
      </c>
    </row>
    <row r="58" spans="3:6" ht="15" customHeight="1" thickBot="1">
      <c r="C58" s="309"/>
      <c r="D58" s="309"/>
      <c r="E58" s="309"/>
      <c r="F58" s="309"/>
    </row>
    <row r="59" spans="1:6" ht="14.25" customHeight="1" thickBot="1">
      <c r="A59" s="85" t="s">
        <v>407</v>
      </c>
      <c r="B59" s="197"/>
      <c r="C59" s="310">
        <v>3</v>
      </c>
      <c r="D59" s="310">
        <v>3</v>
      </c>
      <c r="E59" s="310"/>
      <c r="F59" s="311">
        <v>3</v>
      </c>
    </row>
    <row r="60" spans="1:6" ht="13.5" thickBot="1">
      <c r="A60" s="85" t="s">
        <v>128</v>
      </c>
      <c r="B60" s="197"/>
      <c r="C60" s="388"/>
      <c r="D60" s="388"/>
      <c r="E60" s="388"/>
      <c r="F60" s="389"/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7"/>
  <sheetViews>
    <sheetView view="pageLayout" zoomScaleNormal="130" zoomScaleSheetLayoutView="100" workbookViewId="0" topLeftCell="A88">
      <selection activeCell="I94" sqref="I94"/>
    </sheetView>
  </sheetViews>
  <sheetFormatPr defaultColWidth="9.00390625" defaultRowHeight="12.75"/>
  <cols>
    <col min="1" max="1" width="5.50390625" style="129" customWidth="1"/>
    <col min="2" max="2" width="55.875" style="129" customWidth="1"/>
    <col min="3" max="3" width="8.125" style="129" customWidth="1"/>
    <col min="4" max="4" width="7.00390625" style="129" customWidth="1"/>
    <col min="5" max="5" width="5.875" style="129" customWidth="1"/>
    <col min="6" max="6" width="8.125" style="130" customWidth="1"/>
    <col min="7" max="7" width="9.00390625" style="142" customWidth="1"/>
    <col min="8" max="16384" width="9.375" style="142" customWidth="1"/>
  </cols>
  <sheetData>
    <row r="1" spans="1:6" ht="15.75" customHeight="1">
      <c r="A1" s="391" t="s">
        <v>5</v>
      </c>
      <c r="B1" s="391"/>
      <c r="C1" s="391"/>
      <c r="D1" s="391"/>
      <c r="E1" s="391"/>
      <c r="F1" s="391"/>
    </row>
    <row r="2" spans="1:6" ht="15.75" customHeight="1" thickBot="1">
      <c r="A2" s="392" t="s">
        <v>91</v>
      </c>
      <c r="B2" s="392"/>
      <c r="C2" s="54"/>
      <c r="D2" s="54"/>
      <c r="E2" s="54"/>
      <c r="F2" s="88" t="s">
        <v>133</v>
      </c>
    </row>
    <row r="3" spans="1:6" ht="37.5" customHeight="1" thickBot="1">
      <c r="A3" s="6" t="s">
        <v>55</v>
      </c>
      <c r="B3" s="7" t="s">
        <v>6</v>
      </c>
      <c r="C3" s="253" t="s">
        <v>41</v>
      </c>
      <c r="D3" s="253" t="s">
        <v>470</v>
      </c>
      <c r="E3" s="253" t="s">
        <v>459</v>
      </c>
      <c r="F3" s="254" t="s">
        <v>457</v>
      </c>
    </row>
    <row r="4" spans="1:6" s="143" customFormat="1" ht="12" customHeight="1" thickBot="1">
      <c r="A4" s="10" t="s">
        <v>7</v>
      </c>
      <c r="B4" s="318" t="s">
        <v>152</v>
      </c>
      <c r="C4" s="255">
        <v>160066</v>
      </c>
      <c r="D4" s="258">
        <v>168007</v>
      </c>
      <c r="E4" s="258">
        <v>5925</v>
      </c>
      <c r="F4" s="319">
        <f>+F5+F6+F7+F8+F9+F10</f>
        <v>173932</v>
      </c>
    </row>
    <row r="5" spans="1:6" s="143" customFormat="1" ht="12" customHeight="1" thickBot="1">
      <c r="A5" s="153" t="s">
        <v>67</v>
      </c>
      <c r="B5" s="320" t="s">
        <v>153</v>
      </c>
      <c r="C5" s="262">
        <v>67995</v>
      </c>
      <c r="D5" s="259">
        <v>67995</v>
      </c>
      <c r="E5" s="259"/>
      <c r="F5" s="321">
        <v>67995</v>
      </c>
    </row>
    <row r="6" spans="1:6" s="143" customFormat="1" ht="12" customHeight="1" thickBot="1">
      <c r="A6" s="154" t="s">
        <v>68</v>
      </c>
      <c r="B6" s="322" t="s">
        <v>154</v>
      </c>
      <c r="C6" s="262">
        <v>25406</v>
      </c>
      <c r="D6" s="259">
        <v>25406</v>
      </c>
      <c r="E6" s="259">
        <v>191</v>
      </c>
      <c r="F6" s="321">
        <v>25597</v>
      </c>
    </row>
    <row r="7" spans="1:6" s="143" customFormat="1" ht="18" customHeight="1" thickBot="1">
      <c r="A7" s="154" t="s">
        <v>69</v>
      </c>
      <c r="B7" s="323" t="s">
        <v>425</v>
      </c>
      <c r="C7" s="262">
        <v>53705</v>
      </c>
      <c r="D7" s="259">
        <v>53705</v>
      </c>
      <c r="E7" s="259">
        <v>-147</v>
      </c>
      <c r="F7" s="321">
        <v>53558</v>
      </c>
    </row>
    <row r="8" spans="1:6" s="143" customFormat="1" ht="12" customHeight="1" thickBot="1">
      <c r="A8" s="154" t="s">
        <v>70</v>
      </c>
      <c r="B8" s="322" t="s">
        <v>155</v>
      </c>
      <c r="C8" s="262">
        <v>2899</v>
      </c>
      <c r="D8" s="259">
        <v>2899</v>
      </c>
      <c r="E8" s="259"/>
      <c r="F8" s="321">
        <v>2899</v>
      </c>
    </row>
    <row r="9" spans="1:6" s="143" customFormat="1" ht="12" customHeight="1" thickBot="1">
      <c r="A9" s="154" t="s">
        <v>87</v>
      </c>
      <c r="B9" s="322" t="s">
        <v>328</v>
      </c>
      <c r="C9" s="262">
        <v>10061</v>
      </c>
      <c r="D9" s="259">
        <v>12841</v>
      </c>
      <c r="E9" s="259">
        <v>5881</v>
      </c>
      <c r="F9" s="321">
        <v>18722</v>
      </c>
    </row>
    <row r="10" spans="1:6" s="143" customFormat="1" ht="12" customHeight="1" thickBot="1">
      <c r="A10" s="155" t="s">
        <v>71</v>
      </c>
      <c r="B10" s="324" t="s">
        <v>329</v>
      </c>
      <c r="C10" s="262"/>
      <c r="D10" s="259">
        <v>5161</v>
      </c>
      <c r="E10" s="259"/>
      <c r="F10" s="321">
        <v>5161</v>
      </c>
    </row>
    <row r="11" spans="1:6" s="143" customFormat="1" ht="12" customHeight="1" thickBot="1">
      <c r="A11" s="10" t="s">
        <v>8</v>
      </c>
      <c r="B11" s="325" t="s">
        <v>156</v>
      </c>
      <c r="C11" s="263">
        <v>24252</v>
      </c>
      <c r="D11" s="326">
        <v>66365</v>
      </c>
      <c r="E11" s="326">
        <v>2876</v>
      </c>
      <c r="F11" s="319">
        <f>+F12+F13+F14+F15+F16</f>
        <v>69241</v>
      </c>
    </row>
    <row r="12" spans="1:6" s="143" customFormat="1" ht="12" customHeight="1" thickBot="1">
      <c r="A12" s="153" t="s">
        <v>73</v>
      </c>
      <c r="B12" s="320" t="s">
        <v>157</v>
      </c>
      <c r="C12" s="262"/>
      <c r="D12" s="259"/>
      <c r="E12" s="259"/>
      <c r="F12" s="321"/>
    </row>
    <row r="13" spans="1:6" s="143" customFormat="1" ht="12" customHeight="1" thickBot="1">
      <c r="A13" s="154" t="s">
        <v>74</v>
      </c>
      <c r="B13" s="322" t="s">
        <v>158</v>
      </c>
      <c r="C13" s="262"/>
      <c r="D13" s="259"/>
      <c r="E13" s="259"/>
      <c r="F13" s="321"/>
    </row>
    <row r="14" spans="1:6" s="143" customFormat="1" ht="12" customHeight="1" thickBot="1">
      <c r="A14" s="154" t="s">
        <v>75</v>
      </c>
      <c r="B14" s="322" t="s">
        <v>319</v>
      </c>
      <c r="C14" s="262"/>
      <c r="D14" s="259"/>
      <c r="E14" s="259"/>
      <c r="F14" s="321"/>
    </row>
    <row r="15" spans="1:6" s="143" customFormat="1" ht="12" customHeight="1" thickBot="1">
      <c r="A15" s="154" t="s">
        <v>76</v>
      </c>
      <c r="B15" s="322" t="s">
        <v>320</v>
      </c>
      <c r="C15" s="262"/>
      <c r="D15" s="259"/>
      <c r="E15" s="259"/>
      <c r="F15" s="321"/>
    </row>
    <row r="16" spans="1:6" s="143" customFormat="1" ht="12" customHeight="1" thickBot="1">
      <c r="A16" s="154" t="s">
        <v>77</v>
      </c>
      <c r="B16" s="322" t="s">
        <v>159</v>
      </c>
      <c r="C16" s="262">
        <v>24252</v>
      </c>
      <c r="D16" s="259">
        <v>66365</v>
      </c>
      <c r="E16" s="259">
        <v>2876</v>
      </c>
      <c r="F16" s="321">
        <v>69241</v>
      </c>
    </row>
    <row r="17" spans="1:6" s="143" customFormat="1" ht="12" customHeight="1" thickBot="1">
      <c r="A17" s="155" t="s">
        <v>83</v>
      </c>
      <c r="B17" s="324" t="s">
        <v>160</v>
      </c>
      <c r="C17" s="262"/>
      <c r="D17" s="259"/>
      <c r="E17" s="259"/>
      <c r="F17" s="321"/>
    </row>
    <row r="18" spans="1:6" s="143" customFormat="1" ht="12" customHeight="1" thickBot="1">
      <c r="A18" s="10" t="s">
        <v>9</v>
      </c>
      <c r="B18" s="318" t="s">
        <v>161</v>
      </c>
      <c r="C18" s="255"/>
      <c r="D18" s="258">
        <v>17268</v>
      </c>
      <c r="E18" s="258">
        <v>58995</v>
      </c>
      <c r="F18" s="319">
        <f>+F19+F20+F21+F22+F23</f>
        <v>76263</v>
      </c>
    </row>
    <row r="19" spans="1:6" s="143" customFormat="1" ht="12" customHeight="1" thickBot="1">
      <c r="A19" s="153" t="s">
        <v>56</v>
      </c>
      <c r="B19" s="320" t="s">
        <v>162</v>
      </c>
      <c r="C19" s="262"/>
      <c r="D19" s="259"/>
      <c r="E19" s="259">
        <v>14988</v>
      </c>
      <c r="F19" s="321">
        <v>14988</v>
      </c>
    </row>
    <row r="20" spans="1:6" s="143" customFormat="1" ht="12" customHeight="1" thickBot="1">
      <c r="A20" s="154" t="s">
        <v>57</v>
      </c>
      <c r="B20" s="322" t="s">
        <v>163</v>
      </c>
      <c r="C20" s="262"/>
      <c r="D20" s="259"/>
      <c r="E20" s="259"/>
      <c r="F20" s="321"/>
    </row>
    <row r="21" spans="1:6" s="143" customFormat="1" ht="12" customHeight="1" thickBot="1">
      <c r="A21" s="154" t="s">
        <v>58</v>
      </c>
      <c r="B21" s="322" t="s">
        <v>321</v>
      </c>
      <c r="C21" s="262"/>
      <c r="D21" s="259"/>
      <c r="E21" s="259"/>
      <c r="F21" s="321"/>
    </row>
    <row r="22" spans="1:6" s="143" customFormat="1" ht="12" customHeight="1" thickBot="1">
      <c r="A22" s="154" t="s">
        <v>59</v>
      </c>
      <c r="B22" s="322" t="s">
        <v>322</v>
      </c>
      <c r="C22" s="262"/>
      <c r="D22" s="259"/>
      <c r="E22" s="259"/>
      <c r="F22" s="321"/>
    </row>
    <row r="23" spans="1:6" s="143" customFormat="1" ht="12" customHeight="1" thickBot="1">
      <c r="A23" s="154" t="s">
        <v>101</v>
      </c>
      <c r="B23" s="322" t="s">
        <v>164</v>
      </c>
      <c r="C23" s="262"/>
      <c r="D23" s="259">
        <v>17268</v>
      </c>
      <c r="E23" s="259">
        <v>44007</v>
      </c>
      <c r="F23" s="321">
        <v>61275</v>
      </c>
    </row>
    <row r="24" spans="1:6" s="143" customFormat="1" ht="12" customHeight="1" thickBot="1">
      <c r="A24" s="155" t="s">
        <v>102</v>
      </c>
      <c r="B24" s="324" t="s">
        <v>165</v>
      </c>
      <c r="C24" s="262"/>
      <c r="D24" s="259"/>
      <c r="E24" s="259"/>
      <c r="F24" s="321"/>
    </row>
    <row r="25" spans="1:6" s="143" customFormat="1" ht="12" customHeight="1" thickBot="1">
      <c r="A25" s="10" t="s">
        <v>103</v>
      </c>
      <c r="B25" s="318" t="s">
        <v>426</v>
      </c>
      <c r="C25" s="255">
        <v>45050</v>
      </c>
      <c r="D25" s="258">
        <v>41250</v>
      </c>
      <c r="E25" s="258">
        <v>315</v>
      </c>
      <c r="F25" s="327">
        <v>41565</v>
      </c>
    </row>
    <row r="26" spans="1:6" s="143" customFormat="1" ht="12" customHeight="1" thickBot="1">
      <c r="A26" s="153" t="s">
        <v>167</v>
      </c>
      <c r="B26" s="320" t="s">
        <v>430</v>
      </c>
      <c r="C26" s="262">
        <v>8500</v>
      </c>
      <c r="D26" s="259">
        <v>8500</v>
      </c>
      <c r="E26" s="259"/>
      <c r="F26" s="321">
        <v>8500</v>
      </c>
    </row>
    <row r="27" spans="1:6" s="143" customFormat="1" ht="12" customHeight="1" thickBot="1">
      <c r="A27" s="154" t="s">
        <v>168</v>
      </c>
      <c r="B27" s="322" t="s">
        <v>467</v>
      </c>
      <c r="C27" s="262"/>
      <c r="D27" s="259">
        <v>5</v>
      </c>
      <c r="E27" s="259"/>
      <c r="F27" s="321">
        <v>5</v>
      </c>
    </row>
    <row r="28" spans="1:6" s="143" customFormat="1" ht="12" customHeight="1" thickBot="1">
      <c r="A28" s="154" t="s">
        <v>169</v>
      </c>
      <c r="B28" s="322" t="s">
        <v>432</v>
      </c>
      <c r="C28" s="262">
        <v>30000</v>
      </c>
      <c r="D28" s="259">
        <v>26000</v>
      </c>
      <c r="E28" s="259"/>
      <c r="F28" s="321">
        <v>26000</v>
      </c>
    </row>
    <row r="29" spans="1:6" s="143" customFormat="1" ht="12" customHeight="1" thickBot="1">
      <c r="A29" s="154" t="s">
        <v>170</v>
      </c>
      <c r="B29" s="322" t="s">
        <v>433</v>
      </c>
      <c r="C29" s="262">
        <v>150</v>
      </c>
      <c r="D29" s="259">
        <v>100</v>
      </c>
      <c r="E29" s="259">
        <v>120</v>
      </c>
      <c r="F29" s="321">
        <v>220</v>
      </c>
    </row>
    <row r="30" spans="1:6" s="143" customFormat="1" ht="12" customHeight="1" thickBot="1">
      <c r="A30" s="154" t="s">
        <v>427</v>
      </c>
      <c r="B30" s="322" t="s">
        <v>171</v>
      </c>
      <c r="C30" s="262">
        <v>6000</v>
      </c>
      <c r="D30" s="259">
        <v>6000</v>
      </c>
      <c r="E30" s="259"/>
      <c r="F30" s="321">
        <v>6000</v>
      </c>
    </row>
    <row r="31" spans="1:6" s="143" customFormat="1" ht="12" customHeight="1" thickBot="1">
      <c r="A31" s="154" t="s">
        <v>428</v>
      </c>
      <c r="B31" s="322" t="s">
        <v>172</v>
      </c>
      <c r="C31" s="262"/>
      <c r="D31" s="259">
        <v>45</v>
      </c>
      <c r="E31" s="259">
        <v>45</v>
      </c>
      <c r="F31" s="321">
        <v>90</v>
      </c>
    </row>
    <row r="32" spans="1:6" s="143" customFormat="1" ht="12" customHeight="1" thickBot="1">
      <c r="A32" s="155" t="s">
        <v>429</v>
      </c>
      <c r="B32" s="269" t="s">
        <v>173</v>
      </c>
      <c r="C32" s="262">
        <v>400</v>
      </c>
      <c r="D32" s="262">
        <v>600</v>
      </c>
      <c r="E32" s="262">
        <v>150</v>
      </c>
      <c r="F32" s="321">
        <v>750</v>
      </c>
    </row>
    <row r="33" spans="1:6" s="143" customFormat="1" ht="12" customHeight="1" thickBot="1">
      <c r="A33" s="10" t="s">
        <v>11</v>
      </c>
      <c r="B33" s="318" t="s">
        <v>330</v>
      </c>
      <c r="C33" s="255">
        <v>26387</v>
      </c>
      <c r="D33" s="258">
        <v>30596</v>
      </c>
      <c r="E33" s="258">
        <v>7174</v>
      </c>
      <c r="F33" s="319">
        <v>37770</v>
      </c>
    </row>
    <row r="34" spans="1:6" s="143" customFormat="1" ht="12" customHeight="1" thickBot="1">
      <c r="A34" s="153" t="s">
        <v>60</v>
      </c>
      <c r="B34" s="320" t="s">
        <v>176</v>
      </c>
      <c r="C34" s="262">
        <v>480</v>
      </c>
      <c r="D34" s="259">
        <v>480</v>
      </c>
      <c r="E34" s="259">
        <v>350</v>
      </c>
      <c r="F34" s="321">
        <v>830</v>
      </c>
    </row>
    <row r="35" spans="1:6" s="143" customFormat="1" ht="12" customHeight="1" thickBot="1">
      <c r="A35" s="154" t="s">
        <v>61</v>
      </c>
      <c r="B35" s="322" t="s">
        <v>177</v>
      </c>
      <c r="C35" s="262">
        <v>200</v>
      </c>
      <c r="D35" s="259">
        <v>1256</v>
      </c>
      <c r="E35" s="259">
        <v>500</v>
      </c>
      <c r="F35" s="321">
        <v>1756</v>
      </c>
    </row>
    <row r="36" spans="1:6" s="143" customFormat="1" ht="12" customHeight="1" thickBot="1">
      <c r="A36" s="154" t="s">
        <v>62</v>
      </c>
      <c r="B36" s="322" t="s">
        <v>178</v>
      </c>
      <c r="C36" s="262"/>
      <c r="D36" s="259"/>
      <c r="E36" s="259"/>
      <c r="F36" s="321"/>
    </row>
    <row r="37" spans="1:6" s="143" customFormat="1" ht="12" customHeight="1" thickBot="1">
      <c r="A37" s="154" t="s">
        <v>105</v>
      </c>
      <c r="B37" s="322" t="s">
        <v>179</v>
      </c>
      <c r="C37" s="262">
        <v>4046</v>
      </c>
      <c r="D37" s="259">
        <v>4046</v>
      </c>
      <c r="E37" s="259">
        <v>5268</v>
      </c>
      <c r="F37" s="321">
        <v>9314</v>
      </c>
    </row>
    <row r="38" spans="1:6" s="143" customFormat="1" ht="12" customHeight="1" thickBot="1">
      <c r="A38" s="154" t="s">
        <v>106</v>
      </c>
      <c r="B38" s="322" t="s">
        <v>180</v>
      </c>
      <c r="C38" s="262">
        <v>16752</v>
      </c>
      <c r="D38" s="259">
        <v>16752</v>
      </c>
      <c r="E38" s="259"/>
      <c r="F38" s="321">
        <v>16752</v>
      </c>
    </row>
    <row r="39" spans="1:6" s="143" customFormat="1" ht="12" customHeight="1" thickBot="1">
      <c r="A39" s="154" t="s">
        <v>107</v>
      </c>
      <c r="B39" s="322" t="s">
        <v>181</v>
      </c>
      <c r="C39" s="262">
        <v>4709</v>
      </c>
      <c r="D39" s="259">
        <v>4738</v>
      </c>
      <c r="E39" s="259">
        <v>1652</v>
      </c>
      <c r="F39" s="321">
        <v>6390</v>
      </c>
    </row>
    <row r="40" spans="1:6" s="143" customFormat="1" ht="12" customHeight="1" thickBot="1">
      <c r="A40" s="154" t="s">
        <v>108</v>
      </c>
      <c r="B40" s="322" t="s">
        <v>182</v>
      </c>
      <c r="C40" s="262"/>
      <c r="D40" s="259">
        <v>616</v>
      </c>
      <c r="E40" s="259">
        <v>-616</v>
      </c>
      <c r="F40" s="321"/>
    </row>
    <row r="41" spans="1:6" s="143" customFormat="1" ht="12" customHeight="1" thickBot="1">
      <c r="A41" s="154" t="s">
        <v>109</v>
      </c>
      <c r="B41" s="322" t="s">
        <v>435</v>
      </c>
      <c r="C41" s="262"/>
      <c r="D41" s="259">
        <v>80</v>
      </c>
      <c r="E41" s="259">
        <v>20</v>
      </c>
      <c r="F41" s="321">
        <v>100</v>
      </c>
    </row>
    <row r="42" spans="1:6" s="143" customFormat="1" ht="12" customHeight="1" thickBot="1">
      <c r="A42" s="154" t="s">
        <v>174</v>
      </c>
      <c r="B42" s="322" t="s">
        <v>184</v>
      </c>
      <c r="C42" s="262"/>
      <c r="D42" s="259"/>
      <c r="E42" s="259"/>
      <c r="F42" s="328"/>
    </row>
    <row r="43" spans="1:6" s="143" customFormat="1" ht="12" customHeight="1" thickBot="1">
      <c r="A43" s="155" t="s">
        <v>175</v>
      </c>
      <c r="B43" s="324" t="s">
        <v>332</v>
      </c>
      <c r="C43" s="262"/>
      <c r="D43" s="259"/>
      <c r="E43" s="259"/>
      <c r="F43" s="328"/>
    </row>
    <row r="44" spans="1:6" s="143" customFormat="1" ht="12" customHeight="1" thickBot="1">
      <c r="A44" s="155" t="s">
        <v>331</v>
      </c>
      <c r="B44" s="324" t="s">
        <v>185</v>
      </c>
      <c r="C44" s="262">
        <v>200</v>
      </c>
      <c r="D44" s="259">
        <v>2628</v>
      </c>
      <c r="E44" s="259"/>
      <c r="F44" s="328">
        <v>2628</v>
      </c>
    </row>
    <row r="45" spans="1:6" s="143" customFormat="1" ht="12" customHeight="1" thickBot="1">
      <c r="A45" s="10" t="s">
        <v>12</v>
      </c>
      <c r="B45" s="318" t="s">
        <v>186</v>
      </c>
      <c r="C45" s="255"/>
      <c r="D45" s="258"/>
      <c r="E45" s="258"/>
      <c r="F45" s="319">
        <f>SUM(F46:F50)</f>
        <v>0</v>
      </c>
    </row>
    <row r="46" spans="1:6" s="143" customFormat="1" ht="12" customHeight="1" thickBot="1">
      <c r="A46" s="153" t="s">
        <v>63</v>
      </c>
      <c r="B46" s="320" t="s">
        <v>190</v>
      </c>
      <c r="C46" s="262"/>
      <c r="D46" s="259"/>
      <c r="E46" s="259"/>
      <c r="F46" s="328"/>
    </row>
    <row r="47" spans="1:6" s="143" customFormat="1" ht="12" customHeight="1" thickBot="1">
      <c r="A47" s="154" t="s">
        <v>64</v>
      </c>
      <c r="B47" s="322" t="s">
        <v>191</v>
      </c>
      <c r="C47" s="262"/>
      <c r="D47" s="259"/>
      <c r="E47" s="259"/>
      <c r="F47" s="328"/>
    </row>
    <row r="48" spans="1:6" s="143" customFormat="1" ht="12" customHeight="1" thickBot="1">
      <c r="A48" s="154" t="s">
        <v>187</v>
      </c>
      <c r="B48" s="322" t="s">
        <v>192</v>
      </c>
      <c r="C48" s="262"/>
      <c r="D48" s="259"/>
      <c r="E48" s="259"/>
      <c r="F48" s="328"/>
    </row>
    <row r="49" spans="1:6" s="143" customFormat="1" ht="12" customHeight="1" thickBot="1">
      <c r="A49" s="154" t="s">
        <v>188</v>
      </c>
      <c r="B49" s="322" t="s">
        <v>193</v>
      </c>
      <c r="C49" s="262"/>
      <c r="D49" s="259"/>
      <c r="E49" s="259"/>
      <c r="F49" s="328"/>
    </row>
    <row r="50" spans="1:6" s="143" customFormat="1" ht="12" customHeight="1" thickBot="1">
      <c r="A50" s="155" t="s">
        <v>189</v>
      </c>
      <c r="B50" s="324" t="s">
        <v>194</v>
      </c>
      <c r="C50" s="262"/>
      <c r="D50" s="259"/>
      <c r="E50" s="259"/>
      <c r="F50" s="328"/>
    </row>
    <row r="51" spans="1:6" s="143" customFormat="1" ht="12" customHeight="1" thickBot="1">
      <c r="A51" s="10" t="s">
        <v>110</v>
      </c>
      <c r="B51" s="318" t="s">
        <v>195</v>
      </c>
      <c r="C51" s="255"/>
      <c r="D51" s="258">
        <v>200</v>
      </c>
      <c r="E51" s="258">
        <v>602</v>
      </c>
      <c r="F51" s="319">
        <f>SUM(F52:F54)</f>
        <v>802</v>
      </c>
    </row>
    <row r="52" spans="1:6" s="143" customFormat="1" ht="12" customHeight="1" thickBot="1">
      <c r="A52" s="153" t="s">
        <v>65</v>
      </c>
      <c r="B52" s="320" t="s">
        <v>196</v>
      </c>
      <c r="C52" s="262"/>
      <c r="D52" s="259"/>
      <c r="E52" s="259"/>
      <c r="F52" s="321"/>
    </row>
    <row r="53" spans="1:6" s="143" customFormat="1" ht="12" customHeight="1" thickBot="1">
      <c r="A53" s="154" t="s">
        <v>66</v>
      </c>
      <c r="B53" s="322" t="s">
        <v>323</v>
      </c>
      <c r="C53" s="262"/>
      <c r="D53" s="259"/>
      <c r="E53" s="259"/>
      <c r="F53" s="321"/>
    </row>
    <row r="54" spans="1:6" s="143" customFormat="1" ht="12" customHeight="1" thickBot="1">
      <c r="A54" s="154" t="s">
        <v>199</v>
      </c>
      <c r="B54" s="322" t="s">
        <v>197</v>
      </c>
      <c r="C54" s="262"/>
      <c r="D54" s="259">
        <v>200</v>
      </c>
      <c r="E54" s="259">
        <v>602</v>
      </c>
      <c r="F54" s="321">
        <v>802</v>
      </c>
    </row>
    <row r="55" spans="1:6" s="143" customFormat="1" ht="12" customHeight="1" thickBot="1">
      <c r="A55" s="155" t="s">
        <v>200</v>
      </c>
      <c r="B55" s="324" t="s">
        <v>198</v>
      </c>
      <c r="C55" s="262"/>
      <c r="D55" s="259"/>
      <c r="E55" s="259"/>
      <c r="F55" s="321"/>
    </row>
    <row r="56" spans="1:6" s="143" customFormat="1" ht="12" customHeight="1" thickBot="1">
      <c r="A56" s="10" t="s">
        <v>14</v>
      </c>
      <c r="B56" s="325" t="s">
        <v>201</v>
      </c>
      <c r="C56" s="263"/>
      <c r="D56" s="326"/>
      <c r="E56" s="326"/>
      <c r="F56" s="319">
        <f>SUM(F57:F59)</f>
        <v>0</v>
      </c>
    </row>
    <row r="57" spans="1:6" s="143" customFormat="1" ht="12" customHeight="1" thickBot="1">
      <c r="A57" s="153" t="s">
        <v>111</v>
      </c>
      <c r="B57" s="320" t="s">
        <v>203</v>
      </c>
      <c r="C57" s="262"/>
      <c r="D57" s="259"/>
      <c r="E57" s="259"/>
      <c r="F57" s="328"/>
    </row>
    <row r="58" spans="1:6" s="143" customFormat="1" ht="12" customHeight="1" thickBot="1">
      <c r="A58" s="154" t="s">
        <v>112</v>
      </c>
      <c r="B58" s="322" t="s">
        <v>324</v>
      </c>
      <c r="C58" s="262"/>
      <c r="D58" s="259"/>
      <c r="E58" s="259"/>
      <c r="F58" s="328"/>
    </row>
    <row r="59" spans="1:6" s="143" customFormat="1" ht="12" customHeight="1" thickBot="1">
      <c r="A59" s="154" t="s">
        <v>134</v>
      </c>
      <c r="B59" s="322" t="s">
        <v>204</v>
      </c>
      <c r="C59" s="262"/>
      <c r="D59" s="259"/>
      <c r="E59" s="259"/>
      <c r="F59" s="328"/>
    </row>
    <row r="60" spans="1:6" s="143" customFormat="1" ht="12" customHeight="1" thickBot="1">
      <c r="A60" s="155" t="s">
        <v>202</v>
      </c>
      <c r="B60" s="324" t="s">
        <v>205</v>
      </c>
      <c r="C60" s="262"/>
      <c r="D60" s="259"/>
      <c r="E60" s="259"/>
      <c r="F60" s="328"/>
    </row>
    <row r="61" spans="1:6" s="143" customFormat="1" ht="12" customHeight="1" thickBot="1">
      <c r="A61" s="10" t="s">
        <v>372</v>
      </c>
      <c r="B61" s="318" t="s">
        <v>206</v>
      </c>
      <c r="C61" s="255">
        <v>255755</v>
      </c>
      <c r="D61" s="258">
        <v>323686</v>
      </c>
      <c r="E61" s="258">
        <v>75887</v>
      </c>
      <c r="F61" s="327">
        <v>399573</v>
      </c>
    </row>
    <row r="62" spans="1:6" s="143" customFormat="1" ht="12" customHeight="1" thickBot="1">
      <c r="A62" s="76" t="s">
        <v>207</v>
      </c>
      <c r="B62" s="325" t="s">
        <v>208</v>
      </c>
      <c r="C62" s="263"/>
      <c r="D62" s="326"/>
      <c r="E62" s="326"/>
      <c r="F62" s="319">
        <f>SUM(F63:F65)</f>
        <v>0</v>
      </c>
    </row>
    <row r="63" spans="1:6" s="143" customFormat="1" ht="12" customHeight="1" thickBot="1">
      <c r="A63" s="153" t="s">
        <v>239</v>
      </c>
      <c r="B63" s="320" t="s">
        <v>209</v>
      </c>
      <c r="C63" s="262"/>
      <c r="D63" s="259"/>
      <c r="E63" s="259"/>
      <c r="F63" s="328"/>
    </row>
    <row r="64" spans="1:6" s="143" customFormat="1" ht="12" customHeight="1" thickBot="1">
      <c r="A64" s="154" t="s">
        <v>248</v>
      </c>
      <c r="B64" s="322" t="s">
        <v>210</v>
      </c>
      <c r="C64" s="262"/>
      <c r="D64" s="259"/>
      <c r="E64" s="259"/>
      <c r="F64" s="328"/>
    </row>
    <row r="65" spans="1:6" s="143" customFormat="1" ht="12" customHeight="1" thickBot="1">
      <c r="A65" s="155" t="s">
        <v>249</v>
      </c>
      <c r="B65" s="324" t="s">
        <v>357</v>
      </c>
      <c r="C65" s="262"/>
      <c r="D65" s="259"/>
      <c r="E65" s="259"/>
      <c r="F65" s="328"/>
    </row>
    <row r="66" spans="1:6" s="143" customFormat="1" ht="12" customHeight="1" thickBot="1">
      <c r="A66" s="76" t="s">
        <v>212</v>
      </c>
      <c r="B66" s="325" t="s">
        <v>213</v>
      </c>
      <c r="C66" s="263"/>
      <c r="D66" s="326"/>
      <c r="E66" s="326"/>
      <c r="F66" s="319">
        <f>SUM(F67:F70)</f>
        <v>0</v>
      </c>
    </row>
    <row r="67" spans="1:6" s="143" customFormat="1" ht="12" customHeight="1" thickBot="1">
      <c r="A67" s="153" t="s">
        <v>88</v>
      </c>
      <c r="B67" s="320" t="s">
        <v>214</v>
      </c>
      <c r="C67" s="262"/>
      <c r="D67" s="259"/>
      <c r="E67" s="259"/>
      <c r="F67" s="328"/>
    </row>
    <row r="68" spans="1:6" s="143" customFormat="1" ht="12" customHeight="1" thickBot="1">
      <c r="A68" s="154" t="s">
        <v>89</v>
      </c>
      <c r="B68" s="322" t="s">
        <v>215</v>
      </c>
      <c r="C68" s="262"/>
      <c r="D68" s="259"/>
      <c r="E68" s="259"/>
      <c r="F68" s="328"/>
    </row>
    <row r="69" spans="1:6" s="143" customFormat="1" ht="12" customHeight="1" thickBot="1">
      <c r="A69" s="154" t="s">
        <v>240</v>
      </c>
      <c r="B69" s="322" t="s">
        <v>216</v>
      </c>
      <c r="C69" s="262"/>
      <c r="D69" s="259"/>
      <c r="E69" s="259"/>
      <c r="F69" s="328"/>
    </row>
    <row r="70" spans="1:6" s="143" customFormat="1" ht="12" customHeight="1" thickBot="1">
      <c r="A70" s="155" t="s">
        <v>241</v>
      </c>
      <c r="B70" s="324" t="s">
        <v>217</v>
      </c>
      <c r="C70" s="262"/>
      <c r="D70" s="259"/>
      <c r="E70" s="259"/>
      <c r="F70" s="328"/>
    </row>
    <row r="71" spans="1:6" s="143" customFormat="1" ht="12" customHeight="1" thickBot="1">
      <c r="A71" s="76" t="s">
        <v>218</v>
      </c>
      <c r="B71" s="325" t="s">
        <v>219</v>
      </c>
      <c r="C71" s="263">
        <v>61209</v>
      </c>
      <c r="D71" s="326">
        <v>46996</v>
      </c>
      <c r="E71" s="326">
        <v>134</v>
      </c>
      <c r="F71" s="319">
        <v>47130</v>
      </c>
    </row>
    <row r="72" spans="1:6" s="143" customFormat="1" ht="12" customHeight="1" thickBot="1">
      <c r="A72" s="153" t="s">
        <v>242</v>
      </c>
      <c r="B72" s="320" t="s">
        <v>220</v>
      </c>
      <c r="C72" s="262">
        <v>61209</v>
      </c>
      <c r="D72" s="259">
        <v>46996</v>
      </c>
      <c r="E72" s="259">
        <v>134</v>
      </c>
      <c r="F72" s="328">
        <v>47130</v>
      </c>
    </row>
    <row r="73" spans="1:6" s="143" customFormat="1" ht="12" customHeight="1" thickBot="1">
      <c r="A73" s="155" t="s">
        <v>243</v>
      </c>
      <c r="B73" s="324" t="s">
        <v>221</v>
      </c>
      <c r="C73" s="262"/>
      <c r="D73" s="259"/>
      <c r="E73" s="259"/>
      <c r="F73" s="328"/>
    </row>
    <row r="74" spans="1:6" s="143" customFormat="1" ht="12" customHeight="1" thickBot="1">
      <c r="A74" s="76" t="s">
        <v>222</v>
      </c>
      <c r="B74" s="325" t="s">
        <v>223</v>
      </c>
      <c r="C74" s="263"/>
      <c r="D74" s="326"/>
      <c r="E74" s="326"/>
      <c r="F74" s="319">
        <f>SUM(F75:F77)</f>
        <v>0</v>
      </c>
    </row>
    <row r="75" spans="1:6" s="143" customFormat="1" ht="12" customHeight="1" thickBot="1">
      <c r="A75" s="153" t="s">
        <v>244</v>
      </c>
      <c r="B75" s="320" t="s">
        <v>224</v>
      </c>
      <c r="C75" s="262"/>
      <c r="D75" s="259"/>
      <c r="E75" s="259"/>
      <c r="F75" s="328"/>
    </row>
    <row r="76" spans="1:6" s="143" customFormat="1" ht="12" customHeight="1" thickBot="1">
      <c r="A76" s="154" t="s">
        <v>245</v>
      </c>
      <c r="B76" s="322" t="s">
        <v>225</v>
      </c>
      <c r="C76" s="262"/>
      <c r="D76" s="259"/>
      <c r="E76" s="259"/>
      <c r="F76" s="328"/>
    </row>
    <row r="77" spans="1:6" s="143" customFormat="1" ht="12" customHeight="1" thickBot="1">
      <c r="A77" s="155" t="s">
        <v>246</v>
      </c>
      <c r="B77" s="324" t="s">
        <v>226</v>
      </c>
      <c r="C77" s="262"/>
      <c r="D77" s="259"/>
      <c r="E77" s="259"/>
      <c r="F77" s="328"/>
    </row>
    <row r="78" spans="1:6" s="143" customFormat="1" ht="12" customHeight="1" thickBot="1">
      <c r="A78" s="76" t="s">
        <v>227</v>
      </c>
      <c r="B78" s="325" t="s">
        <v>247</v>
      </c>
      <c r="C78" s="263"/>
      <c r="D78" s="326"/>
      <c r="E78" s="326"/>
      <c r="F78" s="319">
        <f>SUM(F79:F82)</f>
        <v>0</v>
      </c>
    </row>
    <row r="79" spans="1:6" s="143" customFormat="1" ht="12" customHeight="1" thickBot="1">
      <c r="A79" s="329" t="s">
        <v>228</v>
      </c>
      <c r="B79" s="320" t="s">
        <v>229</v>
      </c>
      <c r="C79" s="262"/>
      <c r="D79" s="259"/>
      <c r="E79" s="259"/>
      <c r="F79" s="328"/>
    </row>
    <row r="80" spans="1:6" s="143" customFormat="1" ht="12" customHeight="1" thickBot="1">
      <c r="A80" s="330" t="s">
        <v>230</v>
      </c>
      <c r="B80" s="322" t="s">
        <v>231</v>
      </c>
      <c r="C80" s="262"/>
      <c r="D80" s="259"/>
      <c r="E80" s="259"/>
      <c r="F80" s="328"/>
    </row>
    <row r="81" spans="1:6" s="143" customFormat="1" ht="12" customHeight="1" thickBot="1">
      <c r="A81" s="330" t="s">
        <v>232</v>
      </c>
      <c r="B81" s="322" t="s">
        <v>233</v>
      </c>
      <c r="C81" s="262"/>
      <c r="D81" s="259"/>
      <c r="E81" s="259"/>
      <c r="F81" s="328"/>
    </row>
    <row r="82" spans="1:6" s="143" customFormat="1" ht="12" customHeight="1" thickBot="1">
      <c r="A82" s="331" t="s">
        <v>234</v>
      </c>
      <c r="B82" s="324" t="s">
        <v>235</v>
      </c>
      <c r="C82" s="262"/>
      <c r="D82" s="259"/>
      <c r="E82" s="259"/>
      <c r="F82" s="328"/>
    </row>
    <row r="83" spans="1:6" s="143" customFormat="1" ht="12" customHeight="1" thickBot="1">
      <c r="A83" s="76" t="s">
        <v>236</v>
      </c>
      <c r="B83" s="325" t="s">
        <v>371</v>
      </c>
      <c r="C83" s="263"/>
      <c r="D83" s="326"/>
      <c r="E83" s="326"/>
      <c r="F83" s="332"/>
    </row>
    <row r="84" spans="1:6" s="143" customFormat="1" ht="13.5" customHeight="1" thickBot="1">
      <c r="A84" s="76" t="s">
        <v>238</v>
      </c>
      <c r="B84" s="325" t="s">
        <v>237</v>
      </c>
      <c r="C84" s="263"/>
      <c r="D84" s="326"/>
      <c r="E84" s="326"/>
      <c r="F84" s="332"/>
    </row>
    <row r="85" spans="1:6" s="143" customFormat="1" ht="15.75" customHeight="1" thickBot="1">
      <c r="A85" s="76" t="s">
        <v>250</v>
      </c>
      <c r="B85" s="325" t="s">
        <v>374</v>
      </c>
      <c r="C85" s="263">
        <v>61209</v>
      </c>
      <c r="D85" s="326">
        <v>46996</v>
      </c>
      <c r="E85" s="326">
        <v>134</v>
      </c>
      <c r="F85" s="327">
        <f>+F62+F66+F71+F74+F78+F84+F83</f>
        <v>47130</v>
      </c>
    </row>
    <row r="86" spans="1:6" s="143" customFormat="1" ht="16.5" customHeight="1" thickBot="1">
      <c r="A86" s="164" t="s">
        <v>373</v>
      </c>
      <c r="B86" s="333" t="s">
        <v>375</v>
      </c>
      <c r="C86" s="263">
        <v>316964</v>
      </c>
      <c r="D86" s="326">
        <v>370682</v>
      </c>
      <c r="E86" s="326">
        <v>76021</v>
      </c>
      <c r="F86" s="327">
        <v>446703</v>
      </c>
    </row>
    <row r="87" spans="1:6" s="143" customFormat="1" ht="83.25" customHeight="1">
      <c r="A87" s="3"/>
      <c r="B87" s="3"/>
      <c r="C87" s="3"/>
      <c r="D87" s="3"/>
      <c r="E87" s="3"/>
      <c r="F87" s="334"/>
    </row>
    <row r="88" spans="1:6" ht="16.5" customHeight="1">
      <c r="A88" s="391" t="s">
        <v>35</v>
      </c>
      <c r="B88" s="391"/>
      <c r="C88" s="391"/>
      <c r="D88" s="391"/>
      <c r="E88" s="391"/>
      <c r="F88" s="391"/>
    </row>
    <row r="89" spans="1:6" s="144" customFormat="1" ht="16.5" customHeight="1" thickBot="1">
      <c r="A89" s="393" t="s">
        <v>92</v>
      </c>
      <c r="B89" s="393"/>
      <c r="C89" s="335"/>
      <c r="D89" s="335"/>
      <c r="E89" s="335"/>
      <c r="F89" s="336" t="s">
        <v>133</v>
      </c>
    </row>
    <row r="90" spans="1:6" ht="37.5" customHeight="1" thickBot="1">
      <c r="A90" s="6" t="s">
        <v>55</v>
      </c>
      <c r="B90" s="7" t="s">
        <v>36</v>
      </c>
      <c r="C90" s="252" t="s">
        <v>41</v>
      </c>
      <c r="D90" s="252" t="s">
        <v>457</v>
      </c>
      <c r="E90" s="252" t="s">
        <v>459</v>
      </c>
      <c r="F90" s="11" t="str">
        <f>+F3</f>
        <v>Mód. Előir.</v>
      </c>
    </row>
    <row r="91" spans="1:6" ht="12" customHeight="1" thickBot="1">
      <c r="A91" s="258" t="s">
        <v>7</v>
      </c>
      <c r="B91" s="258" t="s">
        <v>333</v>
      </c>
      <c r="C91" s="255">
        <v>262385</v>
      </c>
      <c r="D91" s="258">
        <v>314566</v>
      </c>
      <c r="E91" s="258">
        <v>8846</v>
      </c>
      <c r="F91" s="319">
        <f>F92+F93+F94+F95+F96+F109</f>
        <v>323412</v>
      </c>
    </row>
    <row r="92" spans="1:6" ht="12" customHeight="1" thickBot="1">
      <c r="A92" s="337" t="s">
        <v>67</v>
      </c>
      <c r="B92" s="256" t="s">
        <v>37</v>
      </c>
      <c r="C92" s="256">
        <v>102732</v>
      </c>
      <c r="D92" s="256">
        <v>134622</v>
      </c>
      <c r="E92" s="256">
        <v>4272</v>
      </c>
      <c r="F92" s="321">
        <v>138894</v>
      </c>
    </row>
    <row r="93" spans="1:6" ht="12" customHeight="1" thickBot="1">
      <c r="A93" s="337" t="s">
        <v>68</v>
      </c>
      <c r="B93" s="256" t="s">
        <v>113</v>
      </c>
      <c r="C93" s="256">
        <v>26059</v>
      </c>
      <c r="D93" s="256">
        <v>30696</v>
      </c>
      <c r="E93" s="256">
        <v>815</v>
      </c>
      <c r="F93" s="321">
        <v>31511</v>
      </c>
    </row>
    <row r="94" spans="1:6" ht="12" customHeight="1" thickBot="1">
      <c r="A94" s="337" t="s">
        <v>69</v>
      </c>
      <c r="B94" s="256" t="s">
        <v>86</v>
      </c>
      <c r="C94" s="256">
        <v>94601</v>
      </c>
      <c r="D94" s="256">
        <v>109834</v>
      </c>
      <c r="E94" s="256">
        <v>4824</v>
      </c>
      <c r="F94" s="321">
        <v>114658</v>
      </c>
    </row>
    <row r="95" spans="1:6" ht="12" customHeight="1" thickBot="1">
      <c r="A95" s="337" t="s">
        <v>70</v>
      </c>
      <c r="B95" s="256" t="s">
        <v>114</v>
      </c>
      <c r="C95" s="256">
        <v>24240</v>
      </c>
      <c r="D95" s="256">
        <v>24240</v>
      </c>
      <c r="E95" s="256">
        <v>2007</v>
      </c>
      <c r="F95" s="321">
        <v>26247</v>
      </c>
    </row>
    <row r="96" spans="1:6" ht="12" customHeight="1" thickBot="1">
      <c r="A96" s="337" t="s">
        <v>78</v>
      </c>
      <c r="B96" s="256" t="s">
        <v>115</v>
      </c>
      <c r="C96" s="256">
        <v>11753</v>
      </c>
      <c r="D96" s="256">
        <v>12100</v>
      </c>
      <c r="E96" s="256">
        <v>2</v>
      </c>
      <c r="F96" s="321">
        <v>12102</v>
      </c>
    </row>
    <row r="97" spans="1:6" ht="12" customHeight="1" thickBot="1">
      <c r="A97" s="337" t="s">
        <v>71</v>
      </c>
      <c r="B97" s="256" t="s">
        <v>338</v>
      </c>
      <c r="C97" s="256"/>
      <c r="D97" s="256"/>
      <c r="E97" s="256"/>
      <c r="F97" s="321"/>
    </row>
    <row r="98" spans="1:6" ht="12" customHeight="1" thickBot="1">
      <c r="A98" s="337" t="s">
        <v>72</v>
      </c>
      <c r="B98" s="256" t="s">
        <v>337</v>
      </c>
      <c r="C98" s="256"/>
      <c r="D98" s="256"/>
      <c r="E98" s="256"/>
      <c r="F98" s="321"/>
    </row>
    <row r="99" spans="1:6" ht="12" customHeight="1" thickBot="1">
      <c r="A99" s="337" t="s">
        <v>79</v>
      </c>
      <c r="B99" s="256" t="s">
        <v>336</v>
      </c>
      <c r="C99" s="256"/>
      <c r="D99" s="256"/>
      <c r="E99" s="256"/>
      <c r="F99" s="321"/>
    </row>
    <row r="100" spans="1:6" ht="12" customHeight="1" thickBot="1">
      <c r="A100" s="337" t="s">
        <v>80</v>
      </c>
      <c r="B100" s="257" t="s">
        <v>253</v>
      </c>
      <c r="C100" s="257"/>
      <c r="D100" s="257"/>
      <c r="E100" s="257"/>
      <c r="F100" s="321"/>
    </row>
    <row r="101" spans="1:6" ht="12" customHeight="1" thickBot="1">
      <c r="A101" s="337" t="s">
        <v>81</v>
      </c>
      <c r="B101" s="256" t="s">
        <v>254</v>
      </c>
      <c r="C101" s="256"/>
      <c r="D101" s="256"/>
      <c r="E101" s="256"/>
      <c r="F101" s="321"/>
    </row>
    <row r="102" spans="1:6" ht="12" customHeight="1" thickBot="1">
      <c r="A102" s="337" t="s">
        <v>82</v>
      </c>
      <c r="B102" s="256" t="s">
        <v>255</v>
      </c>
      <c r="C102" s="257">
        <v>3305</v>
      </c>
      <c r="D102" s="257">
        <v>3652</v>
      </c>
      <c r="E102" s="257"/>
      <c r="F102" s="321">
        <v>3652</v>
      </c>
    </row>
    <row r="103" spans="1:6" ht="12" customHeight="1" thickBot="1">
      <c r="A103" s="337" t="s">
        <v>84</v>
      </c>
      <c r="B103" s="257" t="s">
        <v>256</v>
      </c>
      <c r="C103" s="257"/>
      <c r="D103" s="257"/>
      <c r="E103" s="257"/>
      <c r="F103" s="321"/>
    </row>
    <row r="104" spans="1:6" ht="12" customHeight="1" thickBot="1">
      <c r="A104" s="337" t="s">
        <v>116</v>
      </c>
      <c r="B104" s="257" t="s">
        <v>257</v>
      </c>
      <c r="C104" s="257"/>
      <c r="D104" s="257"/>
      <c r="E104" s="257"/>
      <c r="F104" s="321"/>
    </row>
    <row r="105" spans="1:6" ht="12" customHeight="1" thickBot="1">
      <c r="A105" s="337" t="s">
        <v>251</v>
      </c>
      <c r="B105" s="256" t="s">
        <v>258</v>
      </c>
      <c r="C105" s="256"/>
      <c r="D105" s="256"/>
      <c r="E105" s="256"/>
      <c r="F105" s="321"/>
    </row>
    <row r="106" spans="1:6" ht="12" customHeight="1" thickBot="1">
      <c r="A106" s="337" t="s">
        <v>252</v>
      </c>
      <c r="B106" s="256" t="s">
        <v>259</v>
      </c>
      <c r="C106" s="256"/>
      <c r="D106" s="256"/>
      <c r="E106" s="256"/>
      <c r="F106" s="321"/>
    </row>
    <row r="107" spans="1:6" ht="12" customHeight="1" thickBot="1">
      <c r="A107" s="337" t="s">
        <v>334</v>
      </c>
      <c r="B107" s="256" t="s">
        <v>260</v>
      </c>
      <c r="C107" s="256"/>
      <c r="D107" s="256"/>
      <c r="E107" s="256"/>
      <c r="F107" s="321"/>
    </row>
    <row r="108" spans="1:6" ht="12" customHeight="1" thickBot="1">
      <c r="A108" s="337" t="s">
        <v>335</v>
      </c>
      <c r="B108" s="256" t="s">
        <v>261</v>
      </c>
      <c r="C108" s="257">
        <v>8448</v>
      </c>
      <c r="D108" s="256">
        <v>8448</v>
      </c>
      <c r="E108" s="256">
        <v>2</v>
      </c>
      <c r="F108" s="321">
        <v>8450</v>
      </c>
    </row>
    <row r="109" spans="1:6" ht="12" customHeight="1" thickBot="1">
      <c r="A109" s="337" t="s">
        <v>339</v>
      </c>
      <c r="B109" s="256" t="s">
        <v>38</v>
      </c>
      <c r="C109" s="256">
        <v>3000</v>
      </c>
      <c r="D109" s="256">
        <v>3074</v>
      </c>
      <c r="E109" s="256">
        <v>-3074</v>
      </c>
      <c r="F109" s="321"/>
    </row>
    <row r="110" spans="1:6" ht="12" customHeight="1" thickBot="1">
      <c r="A110" s="337" t="s">
        <v>340</v>
      </c>
      <c r="B110" s="256" t="s">
        <v>342</v>
      </c>
      <c r="C110" s="256">
        <v>1000</v>
      </c>
      <c r="D110" s="256">
        <v>1074</v>
      </c>
      <c r="E110" s="256">
        <v>-1074</v>
      </c>
      <c r="F110" s="321"/>
    </row>
    <row r="111" spans="1:6" ht="12" customHeight="1" thickBot="1">
      <c r="A111" s="337" t="s">
        <v>341</v>
      </c>
      <c r="B111" s="256" t="s">
        <v>343</v>
      </c>
      <c r="C111" s="256">
        <v>2000</v>
      </c>
      <c r="D111" s="256">
        <v>2000</v>
      </c>
      <c r="E111" s="256">
        <v>-2000</v>
      </c>
      <c r="F111" s="321"/>
    </row>
    <row r="112" spans="1:6" ht="12" customHeight="1" thickBot="1">
      <c r="A112" s="258" t="s">
        <v>8</v>
      </c>
      <c r="B112" s="258" t="s">
        <v>262</v>
      </c>
      <c r="C112" s="258">
        <v>48993</v>
      </c>
      <c r="D112" s="258">
        <v>50530</v>
      </c>
      <c r="E112" s="258">
        <v>67175</v>
      </c>
      <c r="F112" s="319">
        <v>117705</v>
      </c>
    </row>
    <row r="113" spans="1:6" ht="12" customHeight="1" thickBot="1">
      <c r="A113" s="337" t="s">
        <v>73</v>
      </c>
      <c r="B113" s="256" t="s">
        <v>132</v>
      </c>
      <c r="C113" s="256">
        <v>5000</v>
      </c>
      <c r="D113" s="256">
        <v>6537</v>
      </c>
      <c r="E113" s="256">
        <v>-5000</v>
      </c>
      <c r="F113" s="321">
        <v>1537</v>
      </c>
    </row>
    <row r="114" spans="1:6" ht="12" customHeight="1" thickBot="1">
      <c r="A114" s="337" t="s">
        <v>74</v>
      </c>
      <c r="B114" s="256" t="s">
        <v>266</v>
      </c>
      <c r="C114" s="256"/>
      <c r="D114" s="256"/>
      <c r="E114" s="256"/>
      <c r="F114" s="321"/>
    </row>
    <row r="115" spans="1:6" ht="12" customHeight="1" thickBot="1">
      <c r="A115" s="337" t="s">
        <v>75</v>
      </c>
      <c r="B115" s="256" t="s">
        <v>117</v>
      </c>
      <c r="C115" s="256">
        <v>43993</v>
      </c>
      <c r="D115" s="256">
        <v>43993</v>
      </c>
      <c r="E115" s="256">
        <v>72175</v>
      </c>
      <c r="F115" s="321">
        <v>116168</v>
      </c>
    </row>
    <row r="116" spans="1:6" ht="12" customHeight="1" thickBot="1">
      <c r="A116" s="337" t="s">
        <v>76</v>
      </c>
      <c r="B116" s="256" t="s">
        <v>267</v>
      </c>
      <c r="C116" s="256"/>
      <c r="D116" s="256"/>
      <c r="E116" s="256"/>
      <c r="F116" s="321"/>
    </row>
    <row r="117" spans="1:6" ht="12" customHeight="1" thickBot="1">
      <c r="A117" s="337" t="s">
        <v>77</v>
      </c>
      <c r="B117" s="259" t="s">
        <v>135</v>
      </c>
      <c r="C117" s="259"/>
      <c r="D117" s="259"/>
      <c r="E117" s="259"/>
      <c r="F117" s="321"/>
    </row>
    <row r="118" spans="1:6" ht="12" customHeight="1" thickBot="1">
      <c r="A118" s="337" t="s">
        <v>83</v>
      </c>
      <c r="B118" s="259" t="s">
        <v>325</v>
      </c>
      <c r="C118" s="259"/>
      <c r="D118" s="259"/>
      <c r="E118" s="259"/>
      <c r="F118" s="321"/>
    </row>
    <row r="119" spans="1:6" ht="12" customHeight="1" thickBot="1">
      <c r="A119" s="337" t="s">
        <v>85</v>
      </c>
      <c r="B119" s="256" t="s">
        <v>272</v>
      </c>
      <c r="C119" s="256"/>
      <c r="D119" s="256"/>
      <c r="E119" s="256"/>
      <c r="F119" s="321"/>
    </row>
    <row r="120" spans="1:6" ht="16.5" thickBot="1">
      <c r="A120" s="337" t="s">
        <v>118</v>
      </c>
      <c r="B120" s="256" t="s">
        <v>255</v>
      </c>
      <c r="C120" s="256"/>
      <c r="D120" s="256"/>
      <c r="E120" s="256"/>
      <c r="F120" s="321"/>
    </row>
    <row r="121" spans="1:6" ht="12" customHeight="1" thickBot="1">
      <c r="A121" s="337" t="s">
        <v>119</v>
      </c>
      <c r="B121" s="256" t="s">
        <v>271</v>
      </c>
      <c r="C121" s="256"/>
      <c r="D121" s="256"/>
      <c r="E121" s="256"/>
      <c r="F121" s="321"/>
    </row>
    <row r="122" spans="1:6" ht="12" customHeight="1" thickBot="1">
      <c r="A122" s="337" t="s">
        <v>120</v>
      </c>
      <c r="B122" s="256" t="s">
        <v>270</v>
      </c>
      <c r="C122" s="256"/>
      <c r="D122" s="256"/>
      <c r="E122" s="256"/>
      <c r="F122" s="321"/>
    </row>
    <row r="123" spans="1:6" ht="12" customHeight="1" thickBot="1">
      <c r="A123" s="337" t="s">
        <v>263</v>
      </c>
      <c r="B123" s="256" t="s">
        <v>258</v>
      </c>
      <c r="C123" s="256"/>
      <c r="D123" s="256"/>
      <c r="E123" s="256"/>
      <c r="F123" s="321"/>
    </row>
    <row r="124" spans="1:6" ht="12" customHeight="1" thickBot="1">
      <c r="A124" s="337" t="s">
        <v>264</v>
      </c>
      <c r="B124" s="256" t="s">
        <v>269</v>
      </c>
      <c r="C124" s="256"/>
      <c r="D124" s="256"/>
      <c r="E124" s="256"/>
      <c r="F124" s="321"/>
    </row>
    <row r="125" spans="1:6" ht="16.5" thickBot="1">
      <c r="A125" s="337" t="s">
        <v>265</v>
      </c>
      <c r="B125" s="256" t="s">
        <v>268</v>
      </c>
      <c r="C125" s="256"/>
      <c r="D125" s="256"/>
      <c r="E125" s="256"/>
      <c r="F125" s="321"/>
    </row>
    <row r="126" spans="1:6" ht="12" customHeight="1" thickBot="1">
      <c r="A126" s="258" t="s">
        <v>9</v>
      </c>
      <c r="B126" s="260" t="s">
        <v>344</v>
      </c>
      <c r="C126" s="260">
        <v>311378</v>
      </c>
      <c r="D126" s="260">
        <v>365096</v>
      </c>
      <c r="E126" s="260">
        <v>75021</v>
      </c>
      <c r="F126" s="319">
        <f>+F91+F112</f>
        <v>441117</v>
      </c>
    </row>
    <row r="127" spans="1:6" ht="12" customHeight="1" thickBot="1">
      <c r="A127" s="258" t="s">
        <v>10</v>
      </c>
      <c r="B127" s="260" t="s">
        <v>345</v>
      </c>
      <c r="C127" s="260"/>
      <c r="D127" s="260"/>
      <c r="E127" s="260"/>
      <c r="F127" s="319">
        <f>+F128+F129+F130</f>
        <v>0</v>
      </c>
    </row>
    <row r="128" spans="1:6" ht="12" customHeight="1" thickBot="1">
      <c r="A128" s="337" t="s">
        <v>167</v>
      </c>
      <c r="B128" s="256" t="s">
        <v>352</v>
      </c>
      <c r="C128" s="256"/>
      <c r="D128" s="256"/>
      <c r="E128" s="256"/>
      <c r="F128" s="321"/>
    </row>
    <row r="129" spans="1:6" ht="12" customHeight="1" thickBot="1">
      <c r="A129" s="337" t="s">
        <v>168</v>
      </c>
      <c r="B129" s="256" t="s">
        <v>353</v>
      </c>
      <c r="C129" s="256"/>
      <c r="D129" s="256"/>
      <c r="E129" s="256"/>
      <c r="F129" s="321"/>
    </row>
    <row r="130" spans="1:6" ht="12" customHeight="1" thickBot="1">
      <c r="A130" s="337" t="s">
        <v>169</v>
      </c>
      <c r="B130" s="256" t="s">
        <v>354</v>
      </c>
      <c r="C130" s="256"/>
      <c r="D130" s="256"/>
      <c r="E130" s="256"/>
      <c r="F130" s="321"/>
    </row>
    <row r="131" spans="1:6" ht="12" customHeight="1" thickBot="1">
      <c r="A131" s="258" t="s">
        <v>11</v>
      </c>
      <c r="B131" s="260" t="s">
        <v>346</v>
      </c>
      <c r="C131" s="260"/>
      <c r="D131" s="260"/>
      <c r="E131" s="260"/>
      <c r="F131" s="319">
        <f>SUM(F132:F137)</f>
        <v>0</v>
      </c>
    </row>
    <row r="132" spans="1:6" ht="12" customHeight="1" thickBot="1">
      <c r="A132" s="337" t="s">
        <v>60</v>
      </c>
      <c r="B132" s="256" t="s">
        <v>355</v>
      </c>
      <c r="C132" s="256"/>
      <c r="D132" s="256"/>
      <c r="E132" s="256"/>
      <c r="F132" s="321"/>
    </row>
    <row r="133" spans="1:6" ht="12" customHeight="1" thickBot="1">
      <c r="A133" s="337" t="s">
        <v>61</v>
      </c>
      <c r="B133" s="256" t="s">
        <v>347</v>
      </c>
      <c r="C133" s="256"/>
      <c r="D133" s="256"/>
      <c r="E133" s="256"/>
      <c r="F133" s="321"/>
    </row>
    <row r="134" spans="1:6" ht="12" customHeight="1" thickBot="1">
      <c r="A134" s="337" t="s">
        <v>62</v>
      </c>
      <c r="B134" s="256" t="s">
        <v>348</v>
      </c>
      <c r="C134" s="256"/>
      <c r="D134" s="256"/>
      <c r="E134" s="256"/>
      <c r="F134" s="321"/>
    </row>
    <row r="135" spans="1:6" ht="12" customHeight="1" thickBot="1">
      <c r="A135" s="337" t="s">
        <v>105</v>
      </c>
      <c r="B135" s="256" t="s">
        <v>349</v>
      </c>
      <c r="C135" s="256"/>
      <c r="D135" s="256"/>
      <c r="E135" s="256"/>
      <c r="F135" s="321"/>
    </row>
    <row r="136" spans="1:6" ht="12" customHeight="1" thickBot="1">
      <c r="A136" s="337" t="s">
        <v>106</v>
      </c>
      <c r="B136" s="256" t="s">
        <v>350</v>
      </c>
      <c r="C136" s="256"/>
      <c r="D136" s="256"/>
      <c r="E136" s="256"/>
      <c r="F136" s="321"/>
    </row>
    <row r="137" spans="1:6" ht="12" customHeight="1" thickBot="1">
      <c r="A137" s="337" t="s">
        <v>107</v>
      </c>
      <c r="B137" s="256" t="s">
        <v>351</v>
      </c>
      <c r="C137" s="256"/>
      <c r="D137" s="256"/>
      <c r="E137" s="256"/>
      <c r="F137" s="321"/>
    </row>
    <row r="138" spans="1:6" ht="12" customHeight="1" thickBot="1">
      <c r="A138" s="258" t="s">
        <v>12</v>
      </c>
      <c r="B138" s="260" t="s">
        <v>359</v>
      </c>
      <c r="C138" s="260">
        <v>5586</v>
      </c>
      <c r="D138" s="260">
        <v>5586</v>
      </c>
      <c r="E138" s="260"/>
      <c r="F138" s="327">
        <f>+F139+F140+F141+F142</f>
        <v>5586</v>
      </c>
    </row>
    <row r="139" spans="1:6" ht="12" customHeight="1" thickBot="1">
      <c r="A139" s="337" t="s">
        <v>63</v>
      </c>
      <c r="B139" s="256" t="s">
        <v>273</v>
      </c>
      <c r="C139" s="256"/>
      <c r="D139" s="256"/>
      <c r="E139" s="256"/>
      <c r="F139" s="321"/>
    </row>
    <row r="140" spans="1:6" ht="12" customHeight="1" thickBot="1">
      <c r="A140" s="337" t="s">
        <v>64</v>
      </c>
      <c r="B140" s="256" t="s">
        <v>274</v>
      </c>
      <c r="C140" s="256">
        <v>5586</v>
      </c>
      <c r="D140" s="256">
        <v>5586</v>
      </c>
      <c r="E140" s="256"/>
      <c r="F140" s="321">
        <v>5586</v>
      </c>
    </row>
    <row r="141" spans="1:6" ht="12" customHeight="1" thickBot="1">
      <c r="A141" s="337" t="s">
        <v>187</v>
      </c>
      <c r="B141" s="256" t="s">
        <v>360</v>
      </c>
      <c r="C141" s="256"/>
      <c r="D141" s="256"/>
      <c r="E141" s="256"/>
      <c r="F141" s="321"/>
    </row>
    <row r="142" spans="1:6" ht="12" customHeight="1" thickBot="1">
      <c r="A142" s="337" t="s">
        <v>188</v>
      </c>
      <c r="B142" s="256" t="s">
        <v>291</v>
      </c>
      <c r="C142" s="256"/>
      <c r="D142" s="256"/>
      <c r="E142" s="256"/>
      <c r="F142" s="321"/>
    </row>
    <row r="143" spans="1:6" ht="12" customHeight="1" thickBot="1">
      <c r="A143" s="258" t="s">
        <v>13</v>
      </c>
      <c r="B143" s="260" t="s">
        <v>361</v>
      </c>
      <c r="C143" s="260"/>
      <c r="D143" s="260"/>
      <c r="E143" s="260"/>
      <c r="F143" s="338">
        <f>SUM(F144:F148)</f>
        <v>0</v>
      </c>
    </row>
    <row r="144" spans="1:6" ht="12" customHeight="1" thickBot="1">
      <c r="A144" s="337" t="s">
        <v>65</v>
      </c>
      <c r="B144" s="256" t="s">
        <v>356</v>
      </c>
      <c r="C144" s="256"/>
      <c r="D144" s="256"/>
      <c r="E144" s="256"/>
      <c r="F144" s="321"/>
    </row>
    <row r="145" spans="1:6" ht="12" customHeight="1" thickBot="1">
      <c r="A145" s="337" t="s">
        <v>66</v>
      </c>
      <c r="B145" s="256" t="s">
        <v>363</v>
      </c>
      <c r="C145" s="256"/>
      <c r="D145" s="256"/>
      <c r="E145" s="256"/>
      <c r="F145" s="321"/>
    </row>
    <row r="146" spans="1:6" ht="12" customHeight="1" thickBot="1">
      <c r="A146" s="337" t="s">
        <v>199</v>
      </c>
      <c r="B146" s="256" t="s">
        <v>358</v>
      </c>
      <c r="C146" s="256"/>
      <c r="D146" s="256"/>
      <c r="E146" s="256"/>
      <c r="F146" s="321"/>
    </row>
    <row r="147" spans="1:6" ht="12" customHeight="1" thickBot="1">
      <c r="A147" s="337" t="s">
        <v>200</v>
      </c>
      <c r="B147" s="256" t="s">
        <v>364</v>
      </c>
      <c r="C147" s="256"/>
      <c r="D147" s="256"/>
      <c r="E147" s="256"/>
      <c r="F147" s="321"/>
    </row>
    <row r="148" spans="1:6" ht="12" customHeight="1" thickBot="1">
      <c r="A148" s="337" t="s">
        <v>362</v>
      </c>
      <c r="B148" s="256" t="s">
        <v>365</v>
      </c>
      <c r="C148" s="256"/>
      <c r="D148" s="256"/>
      <c r="E148" s="256"/>
      <c r="F148" s="321"/>
    </row>
    <row r="149" spans="1:6" ht="12" customHeight="1" thickBot="1">
      <c r="A149" s="258" t="s">
        <v>14</v>
      </c>
      <c r="B149" s="260" t="s">
        <v>366</v>
      </c>
      <c r="C149" s="260"/>
      <c r="D149" s="260"/>
      <c r="E149" s="260"/>
      <c r="F149" s="339"/>
    </row>
    <row r="150" spans="1:6" ht="12" customHeight="1" thickBot="1">
      <c r="A150" s="258" t="s">
        <v>15</v>
      </c>
      <c r="B150" s="260" t="s">
        <v>367</v>
      </c>
      <c r="C150" s="260"/>
      <c r="D150" s="260"/>
      <c r="E150" s="260"/>
      <c r="F150" s="339"/>
    </row>
    <row r="151" spans="1:12" ht="15" customHeight="1" thickBot="1">
      <c r="A151" s="258" t="s">
        <v>16</v>
      </c>
      <c r="B151" s="260" t="s">
        <v>369</v>
      </c>
      <c r="C151" s="260">
        <v>5586</v>
      </c>
      <c r="D151" s="260">
        <v>5586</v>
      </c>
      <c r="E151" s="260"/>
      <c r="F151" s="340">
        <f>+F127+F131+F138+F143+F149+F150</f>
        <v>5586</v>
      </c>
      <c r="I151" s="145"/>
      <c r="J151" s="146"/>
      <c r="K151" s="146"/>
      <c r="L151" s="146"/>
    </row>
    <row r="152" spans="1:6" s="143" customFormat="1" ht="12.75" customHeight="1" thickBot="1">
      <c r="A152" s="326" t="s">
        <v>17</v>
      </c>
      <c r="B152" s="261" t="s">
        <v>368</v>
      </c>
      <c r="C152" s="261">
        <v>316964</v>
      </c>
      <c r="D152" s="261">
        <v>370682</v>
      </c>
      <c r="E152" s="261">
        <v>75021</v>
      </c>
      <c r="F152" s="340">
        <f>+F126+F151</f>
        <v>446703</v>
      </c>
    </row>
    <row r="153" spans="1:6" ht="7.5" customHeight="1" thickBot="1">
      <c r="A153" s="341"/>
      <c r="B153" s="341"/>
      <c r="C153" s="341"/>
      <c r="D153" s="341"/>
      <c r="E153" s="341"/>
      <c r="F153" s="341"/>
    </row>
    <row r="154" spans="1:6" ht="16.5" thickBot="1">
      <c r="A154" s="394" t="s">
        <v>275</v>
      </c>
      <c r="B154" s="394"/>
      <c r="C154" s="394"/>
      <c r="D154" s="394"/>
      <c r="E154" s="394"/>
      <c r="F154" s="394"/>
    </row>
    <row r="155" spans="1:6" ht="15" customHeight="1" thickBot="1">
      <c r="A155" s="390" t="s">
        <v>93</v>
      </c>
      <c r="B155" s="390"/>
      <c r="C155" s="342"/>
      <c r="D155" s="342"/>
      <c r="E155" s="342"/>
      <c r="F155" s="343" t="s">
        <v>133</v>
      </c>
    </row>
    <row r="156" spans="1:7" ht="13.5" customHeight="1" thickBot="1">
      <c r="A156" s="258">
        <v>1</v>
      </c>
      <c r="B156" s="258" t="s">
        <v>370</v>
      </c>
      <c r="C156" s="258"/>
      <c r="D156" s="258"/>
      <c r="E156" s="258"/>
      <c r="F156" s="319"/>
      <c r="G156" s="147"/>
    </row>
    <row r="157" spans="1:6" ht="27.75" customHeight="1" thickBot="1">
      <c r="A157" s="258" t="s">
        <v>8</v>
      </c>
      <c r="B157" s="258" t="s">
        <v>376</v>
      </c>
      <c r="C157" s="258"/>
      <c r="D157" s="258"/>
      <c r="E157" s="258"/>
      <c r="F157" s="319"/>
    </row>
  </sheetData>
  <sheetProtection/>
  <mergeCells count="6">
    <mergeCell ref="A155:B155"/>
    <mergeCell ref="A88:F88"/>
    <mergeCell ref="A1:F1"/>
    <mergeCell ref="A2:B2"/>
    <mergeCell ref="A89:B89"/>
    <mergeCell ref="A154:F15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Berzence Nagyközségi Önkormányzat
2016. ÉVI KÖLTSÉGVETÉSÉNEK ÖSSZEVONT MÉRLEGE&amp;10
&amp;R&amp;"Times New Roman CE,Félkövér dőlt"&amp;11 1.1. melléklet a ........./2016.  (XI.29.) önkormányzati rendelet-tervezethez
</oddHeader>
  </headerFooter>
  <rowBreaks count="1" manualBreakCount="1">
    <brk id="8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view="pageLayout" zoomScaleNormal="115" zoomScaleSheetLayoutView="100" workbookViewId="0" topLeftCell="B1">
      <selection activeCell="O26" sqref="O26"/>
    </sheetView>
  </sheetViews>
  <sheetFormatPr defaultColWidth="9.00390625" defaultRowHeight="12.75"/>
  <cols>
    <col min="1" max="1" width="5.125" style="20" customWidth="1"/>
    <col min="2" max="2" width="37.625" style="57" customWidth="1"/>
    <col min="3" max="3" width="9.00390625" style="57" customWidth="1"/>
    <col min="4" max="5" width="8.50390625" style="57" customWidth="1"/>
    <col min="6" max="6" width="9.375" style="20" customWidth="1"/>
    <col min="7" max="7" width="37.625" style="20" customWidth="1"/>
    <col min="8" max="8" width="9.00390625" style="20" customWidth="1"/>
    <col min="9" max="9" width="10.375" style="20" customWidth="1"/>
    <col min="10" max="10" width="7.625" style="20" customWidth="1"/>
    <col min="11" max="11" width="9.00390625" style="20" customWidth="1"/>
    <col min="12" max="12" width="4.875" style="20" customWidth="1"/>
    <col min="13" max="16384" width="9.375" style="20" customWidth="1"/>
  </cols>
  <sheetData>
    <row r="1" spans="2:12" ht="39.75" customHeight="1">
      <c r="B1" s="93" t="s">
        <v>97</v>
      </c>
      <c r="C1" s="93"/>
      <c r="D1" s="93"/>
      <c r="E1" s="93"/>
      <c r="F1" s="94"/>
      <c r="G1" s="94"/>
      <c r="H1" s="94"/>
      <c r="I1" s="94"/>
      <c r="J1" s="94"/>
      <c r="K1" s="94"/>
      <c r="L1" s="397"/>
    </row>
    <row r="2" spans="11:12" ht="14.25" thickBot="1">
      <c r="K2" s="95" t="s">
        <v>47</v>
      </c>
      <c r="L2" s="397"/>
    </row>
    <row r="3" spans="1:12" ht="13.5" customHeight="1" thickBot="1">
      <c r="A3" s="395" t="s">
        <v>55</v>
      </c>
      <c r="B3" s="96" t="s">
        <v>42</v>
      </c>
      <c r="C3" s="226"/>
      <c r="D3" s="226"/>
      <c r="E3" s="226"/>
      <c r="F3" s="97"/>
      <c r="G3" s="96" t="s">
        <v>43</v>
      </c>
      <c r="H3" s="241"/>
      <c r="I3" s="241"/>
      <c r="J3" s="241"/>
      <c r="K3" s="98"/>
      <c r="L3" s="397"/>
    </row>
    <row r="4" spans="1:12" s="99" customFormat="1" ht="27" customHeight="1" thickBot="1">
      <c r="A4" s="396"/>
      <c r="B4" s="58" t="s">
        <v>48</v>
      </c>
      <c r="C4" s="227" t="s">
        <v>41</v>
      </c>
      <c r="D4" s="227" t="s">
        <v>471</v>
      </c>
      <c r="E4" s="227" t="s">
        <v>459</v>
      </c>
      <c r="F4" s="59" t="s">
        <v>472</v>
      </c>
      <c r="G4" s="58" t="s">
        <v>48</v>
      </c>
      <c r="H4" s="249" t="s">
        <v>41</v>
      </c>
      <c r="I4" s="249" t="s">
        <v>473</v>
      </c>
      <c r="J4" s="249" t="s">
        <v>459</v>
      </c>
      <c r="K4" s="17" t="s">
        <v>457</v>
      </c>
      <c r="L4" s="397"/>
    </row>
    <row r="5" spans="1:12" ht="12.75" customHeight="1">
      <c r="A5" s="100" t="s">
        <v>7</v>
      </c>
      <c r="B5" s="101" t="s">
        <v>276</v>
      </c>
      <c r="C5" s="344">
        <v>160066</v>
      </c>
      <c r="D5" s="344">
        <v>168007</v>
      </c>
      <c r="E5" s="344">
        <v>5925</v>
      </c>
      <c r="F5" s="345">
        <v>173932</v>
      </c>
      <c r="G5" s="101" t="s">
        <v>49</v>
      </c>
      <c r="H5" s="347">
        <v>102732</v>
      </c>
      <c r="I5" s="347">
        <v>134622</v>
      </c>
      <c r="J5" s="347">
        <v>4272</v>
      </c>
      <c r="K5" s="298">
        <v>138894</v>
      </c>
      <c r="L5" s="397"/>
    </row>
    <row r="6" spans="1:12" ht="12.75" customHeight="1">
      <c r="A6" s="102" t="s">
        <v>8</v>
      </c>
      <c r="B6" s="103" t="s">
        <v>476</v>
      </c>
      <c r="C6" s="346">
        <v>24252</v>
      </c>
      <c r="D6" s="346">
        <v>66365</v>
      </c>
      <c r="E6" s="346">
        <v>2876</v>
      </c>
      <c r="F6" s="298">
        <v>69241</v>
      </c>
      <c r="G6" s="103" t="s">
        <v>475</v>
      </c>
      <c r="H6" s="347">
        <v>26059</v>
      </c>
      <c r="I6" s="347">
        <v>30696</v>
      </c>
      <c r="J6" s="347">
        <v>815</v>
      </c>
      <c r="K6" s="298">
        <v>31511</v>
      </c>
      <c r="L6" s="397"/>
    </row>
    <row r="7" spans="1:12" ht="12.75" customHeight="1">
      <c r="A7" s="102" t="s">
        <v>9</v>
      </c>
      <c r="B7" s="103" t="s">
        <v>296</v>
      </c>
      <c r="C7" s="346"/>
      <c r="D7" s="346"/>
      <c r="E7" s="346"/>
      <c r="F7" s="298"/>
      <c r="G7" s="103" t="s">
        <v>138</v>
      </c>
      <c r="H7" s="347">
        <v>94601</v>
      </c>
      <c r="I7" s="347">
        <v>109834</v>
      </c>
      <c r="J7" s="347">
        <v>4824</v>
      </c>
      <c r="K7" s="298">
        <v>114658</v>
      </c>
      <c r="L7" s="397"/>
    </row>
    <row r="8" spans="1:12" ht="12.75" customHeight="1">
      <c r="A8" s="102" t="s">
        <v>10</v>
      </c>
      <c r="B8" s="103" t="s">
        <v>104</v>
      </c>
      <c r="C8" s="346">
        <v>45050</v>
      </c>
      <c r="D8" s="346">
        <v>41250</v>
      </c>
      <c r="E8" s="346">
        <v>315</v>
      </c>
      <c r="F8" s="298">
        <v>41565</v>
      </c>
      <c r="G8" s="103" t="s">
        <v>114</v>
      </c>
      <c r="H8" s="347">
        <v>24240</v>
      </c>
      <c r="I8" s="347">
        <v>24240</v>
      </c>
      <c r="J8" s="347">
        <v>2007</v>
      </c>
      <c r="K8" s="298">
        <v>26247</v>
      </c>
      <c r="L8" s="397"/>
    </row>
    <row r="9" spans="1:12" ht="12.75" customHeight="1">
      <c r="A9" s="264" t="s">
        <v>11</v>
      </c>
      <c r="B9" s="242" t="s">
        <v>318</v>
      </c>
      <c r="C9" s="347">
        <v>26387</v>
      </c>
      <c r="D9" s="347">
        <v>30596</v>
      </c>
      <c r="E9" s="347">
        <v>7174</v>
      </c>
      <c r="F9" s="298">
        <v>37770</v>
      </c>
      <c r="G9" s="229" t="s">
        <v>115</v>
      </c>
      <c r="H9" s="347">
        <v>11753</v>
      </c>
      <c r="I9" s="347">
        <v>12100</v>
      </c>
      <c r="J9" s="347">
        <v>2</v>
      </c>
      <c r="K9" s="298">
        <v>12102</v>
      </c>
      <c r="L9" s="397"/>
    </row>
    <row r="10" spans="1:12" ht="12.75" customHeight="1">
      <c r="A10" s="264" t="s">
        <v>12</v>
      </c>
      <c r="B10" s="242" t="s">
        <v>277</v>
      </c>
      <c r="C10" s="347"/>
      <c r="D10" s="347">
        <v>200</v>
      </c>
      <c r="E10" s="347">
        <v>602</v>
      </c>
      <c r="F10" s="298">
        <v>802</v>
      </c>
      <c r="G10" s="229" t="s">
        <v>38</v>
      </c>
      <c r="H10" s="347">
        <v>3000</v>
      </c>
      <c r="I10" s="347">
        <v>3074</v>
      </c>
      <c r="J10" s="347">
        <v>-3074</v>
      </c>
      <c r="K10" s="298"/>
      <c r="L10" s="397"/>
    </row>
    <row r="11" spans="1:12" ht="12.75" customHeight="1">
      <c r="A11" s="102" t="s">
        <v>13</v>
      </c>
      <c r="B11" s="103" t="s">
        <v>377</v>
      </c>
      <c r="C11" s="346"/>
      <c r="D11" s="346"/>
      <c r="E11" s="346"/>
      <c r="F11" s="298"/>
      <c r="G11" s="15" t="s">
        <v>463</v>
      </c>
      <c r="H11" s="298">
        <v>5586</v>
      </c>
      <c r="I11" s="298">
        <v>5586</v>
      </c>
      <c r="J11" s="298"/>
      <c r="K11" s="298">
        <v>5586</v>
      </c>
      <c r="L11" s="397"/>
    </row>
    <row r="12" spans="1:12" ht="12.75" customHeight="1">
      <c r="A12" s="102" t="s">
        <v>14</v>
      </c>
      <c r="B12" s="15"/>
      <c r="C12" s="348"/>
      <c r="D12" s="348"/>
      <c r="E12" s="348"/>
      <c r="F12" s="298"/>
      <c r="G12" s="15"/>
      <c r="H12" s="298"/>
      <c r="I12" s="298"/>
      <c r="J12" s="298"/>
      <c r="K12" s="298"/>
      <c r="L12" s="397"/>
    </row>
    <row r="13" spans="1:12" ht="12.75" customHeight="1">
      <c r="A13" s="102" t="s">
        <v>15</v>
      </c>
      <c r="B13" s="148"/>
      <c r="C13" s="349"/>
      <c r="D13" s="349"/>
      <c r="E13" s="349"/>
      <c r="F13" s="350"/>
      <c r="G13" s="15"/>
      <c r="H13" s="298"/>
      <c r="I13" s="298"/>
      <c r="J13" s="298"/>
      <c r="K13" s="298"/>
      <c r="L13" s="397"/>
    </row>
    <row r="14" spans="1:12" ht="12.75" customHeight="1">
      <c r="A14" s="102" t="s">
        <v>16</v>
      </c>
      <c r="B14" s="15"/>
      <c r="C14" s="348"/>
      <c r="D14" s="348"/>
      <c r="E14" s="348"/>
      <c r="F14" s="298"/>
      <c r="G14" s="15"/>
      <c r="H14" s="298"/>
      <c r="I14" s="298"/>
      <c r="J14" s="298"/>
      <c r="K14" s="298"/>
      <c r="L14" s="397"/>
    </row>
    <row r="15" spans="1:12" ht="12.75" customHeight="1">
      <c r="A15" s="102" t="s">
        <v>17</v>
      </c>
      <c r="B15" s="15"/>
      <c r="C15" s="348"/>
      <c r="D15" s="348"/>
      <c r="E15" s="348"/>
      <c r="F15" s="298"/>
      <c r="G15" s="15"/>
      <c r="H15" s="298"/>
      <c r="I15" s="298"/>
      <c r="J15" s="298"/>
      <c r="K15" s="298"/>
      <c r="L15" s="397"/>
    </row>
    <row r="16" spans="1:12" ht="12.75" customHeight="1" thickBot="1">
      <c r="A16" s="102" t="s">
        <v>18</v>
      </c>
      <c r="B16" s="22"/>
      <c r="C16" s="351"/>
      <c r="D16" s="351"/>
      <c r="E16" s="351"/>
      <c r="F16" s="352"/>
      <c r="G16" s="22"/>
      <c r="H16" s="352"/>
      <c r="I16" s="352"/>
      <c r="J16" s="352"/>
      <c r="K16" s="352"/>
      <c r="L16" s="397"/>
    </row>
    <row r="17" spans="1:12" ht="19.5" customHeight="1" thickBot="1" thickTop="1">
      <c r="A17" s="104" t="s">
        <v>19</v>
      </c>
      <c r="B17" s="45" t="s">
        <v>378</v>
      </c>
      <c r="C17" s="353">
        <v>255755</v>
      </c>
      <c r="D17" s="353">
        <v>308834</v>
      </c>
      <c r="E17" s="369">
        <v>16892</v>
      </c>
      <c r="F17" s="354">
        <v>325726</v>
      </c>
      <c r="G17" s="251" t="s">
        <v>283</v>
      </c>
      <c r="H17" s="363">
        <v>267971</v>
      </c>
      <c r="I17" s="363">
        <v>320152</v>
      </c>
      <c r="J17" s="363">
        <v>8846</v>
      </c>
      <c r="K17" s="363">
        <f>SUM(K5:K16)</f>
        <v>328998</v>
      </c>
      <c r="L17" s="397"/>
    </row>
    <row r="18" spans="1:12" ht="12.75" customHeight="1">
      <c r="A18" s="105" t="s">
        <v>20</v>
      </c>
      <c r="B18" s="106" t="s">
        <v>280</v>
      </c>
      <c r="C18" s="355">
        <v>61209</v>
      </c>
      <c r="D18" s="355">
        <v>46996</v>
      </c>
      <c r="E18" s="355">
        <v>134</v>
      </c>
      <c r="F18" s="356">
        <v>47130</v>
      </c>
      <c r="G18" s="117" t="s">
        <v>121</v>
      </c>
      <c r="H18" s="364"/>
      <c r="I18" s="364"/>
      <c r="J18" s="364"/>
      <c r="K18" s="365"/>
      <c r="L18" s="397"/>
    </row>
    <row r="19" spans="1:12" ht="12.75" customHeight="1">
      <c r="A19" s="108" t="s">
        <v>21</v>
      </c>
      <c r="B19" s="107" t="s">
        <v>130</v>
      </c>
      <c r="C19" s="357">
        <v>61209</v>
      </c>
      <c r="D19" s="357">
        <v>46996</v>
      </c>
      <c r="E19" s="357">
        <v>134</v>
      </c>
      <c r="F19" s="299">
        <v>47130</v>
      </c>
      <c r="G19" s="107" t="s">
        <v>282</v>
      </c>
      <c r="H19" s="366"/>
      <c r="I19" s="366"/>
      <c r="J19" s="366"/>
      <c r="K19" s="299"/>
      <c r="L19" s="397"/>
    </row>
    <row r="20" spans="1:12" ht="12.75" customHeight="1">
      <c r="A20" s="108" t="s">
        <v>22</v>
      </c>
      <c r="B20" s="107" t="s">
        <v>131</v>
      </c>
      <c r="C20" s="357"/>
      <c r="D20" s="357"/>
      <c r="E20" s="357"/>
      <c r="F20" s="299"/>
      <c r="G20" s="107" t="s">
        <v>95</v>
      </c>
      <c r="H20" s="366"/>
      <c r="I20" s="366"/>
      <c r="J20" s="366"/>
      <c r="K20" s="299"/>
      <c r="L20" s="397"/>
    </row>
    <row r="21" spans="1:12" ht="12.75" customHeight="1">
      <c r="A21" s="108" t="s">
        <v>23</v>
      </c>
      <c r="B21" s="107" t="s">
        <v>136</v>
      </c>
      <c r="C21" s="357"/>
      <c r="D21" s="357"/>
      <c r="E21" s="357"/>
      <c r="F21" s="299"/>
      <c r="G21" s="107" t="s">
        <v>96</v>
      </c>
      <c r="H21" s="366"/>
      <c r="I21" s="366"/>
      <c r="J21" s="366"/>
      <c r="K21" s="299"/>
      <c r="L21" s="397"/>
    </row>
    <row r="22" spans="1:12" ht="12.75" customHeight="1">
      <c r="A22" s="108" t="s">
        <v>24</v>
      </c>
      <c r="B22" s="107" t="s">
        <v>137</v>
      </c>
      <c r="C22" s="357"/>
      <c r="D22" s="357"/>
      <c r="E22" s="357"/>
      <c r="F22" s="299"/>
      <c r="G22" s="106" t="s">
        <v>139</v>
      </c>
      <c r="H22" s="366"/>
      <c r="I22" s="366"/>
      <c r="J22" s="366"/>
      <c r="K22" s="299"/>
      <c r="L22" s="397"/>
    </row>
    <row r="23" spans="1:12" ht="12.75" customHeight="1">
      <c r="A23" s="108" t="s">
        <v>25</v>
      </c>
      <c r="B23" s="107" t="s">
        <v>281</v>
      </c>
      <c r="C23" s="357"/>
      <c r="D23" s="357"/>
      <c r="E23" s="357"/>
      <c r="F23" s="358">
        <f>+F24+F25</f>
        <v>0</v>
      </c>
      <c r="G23" s="107" t="s">
        <v>474</v>
      </c>
      <c r="H23" s="366"/>
      <c r="I23" s="366"/>
      <c r="J23" s="366"/>
      <c r="K23" s="299"/>
      <c r="L23" s="397"/>
    </row>
    <row r="24" spans="1:12" ht="12.75" customHeight="1">
      <c r="A24" s="105" t="s">
        <v>26</v>
      </c>
      <c r="B24" s="106" t="s">
        <v>278</v>
      </c>
      <c r="C24" s="355"/>
      <c r="D24" s="355"/>
      <c r="E24" s="355"/>
      <c r="F24" s="359"/>
      <c r="G24" s="101" t="s">
        <v>360</v>
      </c>
      <c r="H24" s="347"/>
      <c r="I24" s="347"/>
      <c r="J24" s="347"/>
      <c r="K24" s="299"/>
      <c r="L24" s="397"/>
    </row>
    <row r="25" spans="1:12" ht="12.75" customHeight="1">
      <c r="A25" s="108" t="s">
        <v>27</v>
      </c>
      <c r="B25" s="107" t="s">
        <v>279</v>
      </c>
      <c r="C25" s="357"/>
      <c r="D25" s="357"/>
      <c r="E25" s="357"/>
      <c r="F25" s="299"/>
      <c r="G25" s="103" t="s">
        <v>366</v>
      </c>
      <c r="H25" s="347"/>
      <c r="I25" s="347"/>
      <c r="J25" s="347"/>
      <c r="K25" s="299"/>
      <c r="L25" s="397"/>
    </row>
    <row r="26" spans="1:12" ht="12.75" customHeight="1">
      <c r="A26" s="102" t="s">
        <v>28</v>
      </c>
      <c r="B26" s="107" t="s">
        <v>371</v>
      </c>
      <c r="C26" s="357"/>
      <c r="D26" s="357"/>
      <c r="E26" s="357"/>
      <c r="F26" s="299"/>
      <c r="G26" s="103" t="s">
        <v>367</v>
      </c>
      <c r="H26" s="347"/>
      <c r="I26" s="347"/>
      <c r="J26" s="347"/>
      <c r="K26" s="299"/>
      <c r="L26" s="397"/>
    </row>
    <row r="27" spans="1:12" ht="12.75" customHeight="1" thickBot="1">
      <c r="A27" s="136" t="s">
        <v>29</v>
      </c>
      <c r="B27" s="106" t="s">
        <v>462</v>
      </c>
      <c r="C27" s="355"/>
      <c r="D27" s="355"/>
      <c r="E27" s="355"/>
      <c r="F27" s="359"/>
      <c r="G27" s="150"/>
      <c r="H27" s="298"/>
      <c r="I27" s="298"/>
      <c r="J27" s="298"/>
      <c r="K27" s="299"/>
      <c r="L27" s="397"/>
    </row>
    <row r="28" spans="1:12" ht="21" customHeight="1" thickBot="1">
      <c r="A28" s="104" t="s">
        <v>30</v>
      </c>
      <c r="B28" s="45" t="s">
        <v>379</v>
      </c>
      <c r="C28" s="353">
        <v>61209</v>
      </c>
      <c r="D28" s="353">
        <v>46996</v>
      </c>
      <c r="E28" s="353">
        <v>134</v>
      </c>
      <c r="F28" s="360">
        <f>+F18+F23+F26+F27</f>
        <v>47130</v>
      </c>
      <c r="G28" s="45" t="s">
        <v>381</v>
      </c>
      <c r="H28" s="367"/>
      <c r="I28" s="367"/>
      <c r="J28" s="367"/>
      <c r="K28" s="368">
        <f>SUM(K18:K27)</f>
        <v>0</v>
      </c>
      <c r="L28" s="397"/>
    </row>
    <row r="29" spans="1:12" ht="18.75" customHeight="1" thickBot="1">
      <c r="A29" s="104" t="s">
        <v>31</v>
      </c>
      <c r="B29" s="110" t="s">
        <v>380</v>
      </c>
      <c r="C29" s="361">
        <v>316964</v>
      </c>
      <c r="D29" s="361">
        <v>353414</v>
      </c>
      <c r="E29" s="361">
        <v>17026</v>
      </c>
      <c r="F29" s="362">
        <v>370440</v>
      </c>
      <c r="G29" s="110" t="s">
        <v>382</v>
      </c>
      <c r="H29" s="361">
        <v>267961</v>
      </c>
      <c r="I29" s="361">
        <v>320152</v>
      </c>
      <c r="J29" s="361">
        <v>8846</v>
      </c>
      <c r="K29" s="362">
        <f>+K17+K28</f>
        <v>328998</v>
      </c>
      <c r="L29" s="397"/>
    </row>
    <row r="30" spans="1:12" ht="18.75" customHeight="1" thickBot="1">
      <c r="A30" s="104" t="s">
        <v>32</v>
      </c>
      <c r="B30" s="110" t="s">
        <v>99</v>
      </c>
      <c r="C30" s="361"/>
      <c r="D30" s="361"/>
      <c r="E30" s="361"/>
      <c r="F30" s="362"/>
      <c r="G30" s="110" t="s">
        <v>100</v>
      </c>
      <c r="H30" s="361"/>
      <c r="I30" s="361"/>
      <c r="J30" s="361"/>
      <c r="K30" s="362" t="str">
        <f>IF(F17-K17&gt;0,F17-K17,"-")</f>
        <v>-</v>
      </c>
      <c r="L30" s="397"/>
    </row>
    <row r="31" spans="1:12" ht="18.75" customHeight="1" thickBot="1">
      <c r="A31" s="104" t="s">
        <v>33</v>
      </c>
      <c r="B31" s="110" t="s">
        <v>140</v>
      </c>
      <c r="C31" s="240"/>
      <c r="D31" s="240"/>
      <c r="E31" s="240"/>
      <c r="F31" s="111" t="str">
        <f>IF(F17+F28-K29&lt;0,K29-(F17+F28),"-")</f>
        <v>-</v>
      </c>
      <c r="G31" s="110" t="s">
        <v>141</v>
      </c>
      <c r="H31" s="361"/>
      <c r="I31" s="361"/>
      <c r="J31" s="361"/>
      <c r="K31" s="362"/>
      <c r="L31" s="397"/>
    </row>
    <row r="32" spans="2:10" ht="18.75">
      <c r="B32" s="398"/>
      <c r="C32" s="398"/>
      <c r="D32" s="398"/>
      <c r="E32" s="398"/>
      <c r="F32" s="398"/>
      <c r="G32" s="398"/>
      <c r="H32" s="250"/>
      <c r="I32" s="250"/>
      <c r="J32" s="250"/>
    </row>
  </sheetData>
  <sheetProtection/>
  <mergeCells count="3">
    <mergeCell ref="A3:A4"/>
    <mergeCell ref="L1:L31"/>
    <mergeCell ref="B32:G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2.1. mellékleet a ../2016.(XI.29.) önkormányzati rendelet-tervezethez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tabSelected="1" zoomScaleSheetLayoutView="115" workbookViewId="0" topLeftCell="A1">
      <selection activeCell="E31" sqref="E31"/>
    </sheetView>
  </sheetViews>
  <sheetFormatPr defaultColWidth="9.00390625" defaultRowHeight="12.75"/>
  <cols>
    <col min="1" max="1" width="6.875" style="20" customWidth="1"/>
    <col min="2" max="2" width="33.125" style="57" customWidth="1"/>
    <col min="3" max="3" width="7.00390625" style="57" customWidth="1"/>
    <col min="4" max="4" width="9.375" style="57" customWidth="1"/>
    <col min="5" max="5" width="9.50390625" style="57" customWidth="1"/>
    <col min="6" max="6" width="9.375" style="20" customWidth="1"/>
    <col min="7" max="7" width="38.50390625" style="20" customWidth="1"/>
    <col min="8" max="8" width="10.00390625" style="20" customWidth="1"/>
    <col min="9" max="10" width="9.125" style="20" customWidth="1"/>
    <col min="11" max="11" width="10.625" style="20" customWidth="1"/>
    <col min="12" max="12" width="4.875" style="20" customWidth="1"/>
    <col min="13" max="16384" width="9.375" style="20" customWidth="1"/>
  </cols>
  <sheetData>
    <row r="1" spans="2:12" ht="31.5">
      <c r="B1" s="93" t="s">
        <v>98</v>
      </c>
      <c r="C1" s="93"/>
      <c r="D1" s="93"/>
      <c r="E1" s="93"/>
      <c r="F1" s="94"/>
      <c r="G1" s="94"/>
      <c r="H1" s="94"/>
      <c r="I1" s="94"/>
      <c r="J1" s="94"/>
      <c r="K1" s="94"/>
      <c r="L1" s="397"/>
    </row>
    <row r="2" spans="11:12" ht="14.25" thickBot="1">
      <c r="K2" s="95" t="s">
        <v>47</v>
      </c>
      <c r="L2" s="397"/>
    </row>
    <row r="3" spans="1:12" ht="13.5" thickBot="1">
      <c r="A3" s="399" t="s">
        <v>55</v>
      </c>
      <c r="B3" s="96" t="s">
        <v>42</v>
      </c>
      <c r="C3" s="226"/>
      <c r="D3" s="226"/>
      <c r="E3" s="226"/>
      <c r="F3" s="97"/>
      <c r="G3" s="96" t="s">
        <v>43</v>
      </c>
      <c r="H3" s="241"/>
      <c r="I3" s="241"/>
      <c r="J3" s="241"/>
      <c r="K3" s="98"/>
      <c r="L3" s="397"/>
    </row>
    <row r="4" spans="1:12" s="99" customFormat="1" ht="24.75" thickBot="1">
      <c r="A4" s="400"/>
      <c r="B4" s="58" t="s">
        <v>48</v>
      </c>
      <c r="C4" s="227" t="s">
        <v>41</v>
      </c>
      <c r="D4" s="227" t="s">
        <v>469</v>
      </c>
      <c r="E4" s="227" t="s">
        <v>459</v>
      </c>
      <c r="F4" s="59" t="s">
        <v>457</v>
      </c>
      <c r="G4" s="58" t="s">
        <v>48</v>
      </c>
      <c r="H4" s="227" t="s">
        <v>41</v>
      </c>
      <c r="I4" s="227" t="s">
        <v>477</v>
      </c>
      <c r="J4" s="227" t="s">
        <v>459</v>
      </c>
      <c r="K4" s="59" t="s">
        <v>457</v>
      </c>
      <c r="L4" s="397"/>
    </row>
    <row r="5" spans="1:12" ht="20.25" customHeight="1">
      <c r="A5" s="100" t="s">
        <v>7</v>
      </c>
      <c r="B5" s="101" t="s">
        <v>489</v>
      </c>
      <c r="C5" s="228"/>
      <c r="D5" s="228"/>
      <c r="E5" s="228">
        <v>14988</v>
      </c>
      <c r="F5" s="89">
        <v>14988</v>
      </c>
      <c r="G5" s="101" t="s">
        <v>132</v>
      </c>
      <c r="H5" s="242">
        <v>5000</v>
      </c>
      <c r="I5" s="242">
        <v>6537</v>
      </c>
      <c r="J5" s="242">
        <v>-5000</v>
      </c>
      <c r="K5" s="90">
        <v>1537</v>
      </c>
      <c r="L5" s="397"/>
    </row>
    <row r="6" spans="1:12" ht="12.75">
      <c r="A6" s="102" t="s">
        <v>8</v>
      </c>
      <c r="B6" s="103" t="s">
        <v>284</v>
      </c>
      <c r="C6" s="229"/>
      <c r="D6" s="229"/>
      <c r="E6" s="229"/>
      <c r="F6" s="90"/>
      <c r="G6" s="103" t="s">
        <v>289</v>
      </c>
      <c r="H6" s="242"/>
      <c r="I6" s="242"/>
      <c r="J6" s="242"/>
      <c r="K6" s="90"/>
      <c r="L6" s="397"/>
    </row>
    <row r="7" spans="1:12" ht="12.75" customHeight="1">
      <c r="A7" s="102" t="s">
        <v>9</v>
      </c>
      <c r="B7" s="103" t="s">
        <v>3</v>
      </c>
      <c r="C7" s="229"/>
      <c r="D7" s="229"/>
      <c r="E7" s="229"/>
      <c r="F7" s="90"/>
      <c r="G7" s="103" t="s">
        <v>117</v>
      </c>
      <c r="H7" s="242">
        <v>43993</v>
      </c>
      <c r="I7" s="242">
        <v>43993</v>
      </c>
      <c r="J7" s="242">
        <v>72175</v>
      </c>
      <c r="K7" s="90">
        <v>116168</v>
      </c>
      <c r="L7" s="397"/>
    </row>
    <row r="8" spans="1:12" ht="12.75" customHeight="1">
      <c r="A8" s="102" t="s">
        <v>10</v>
      </c>
      <c r="B8" s="103" t="s">
        <v>285</v>
      </c>
      <c r="C8" s="229"/>
      <c r="D8" s="229">
        <v>17268</v>
      </c>
      <c r="E8" s="229">
        <v>44007</v>
      </c>
      <c r="F8" s="90">
        <v>61275</v>
      </c>
      <c r="G8" s="103" t="s">
        <v>290</v>
      </c>
      <c r="H8" s="242"/>
      <c r="I8" s="242"/>
      <c r="J8" s="242"/>
      <c r="K8" s="90"/>
      <c r="L8" s="397"/>
    </row>
    <row r="9" spans="1:12" ht="12.75" customHeight="1">
      <c r="A9" s="102" t="s">
        <v>11</v>
      </c>
      <c r="B9" s="103" t="s">
        <v>286</v>
      </c>
      <c r="C9" s="229"/>
      <c r="D9" s="229"/>
      <c r="E9" s="229"/>
      <c r="F9" s="90"/>
      <c r="G9" s="103" t="s">
        <v>135</v>
      </c>
      <c r="H9" s="242"/>
      <c r="I9" s="242"/>
      <c r="J9" s="242"/>
      <c r="K9" s="90"/>
      <c r="L9" s="397"/>
    </row>
    <row r="10" spans="1:12" ht="12.75" customHeight="1">
      <c r="A10" s="102" t="s">
        <v>12</v>
      </c>
      <c r="B10" s="103" t="s">
        <v>287</v>
      </c>
      <c r="C10" s="230"/>
      <c r="D10" s="230"/>
      <c r="E10" s="230"/>
      <c r="F10" s="91"/>
      <c r="G10" s="151"/>
      <c r="H10" s="243"/>
      <c r="I10" s="243"/>
      <c r="J10" s="243"/>
      <c r="K10" s="90"/>
      <c r="L10" s="397"/>
    </row>
    <row r="11" spans="1:12" ht="12.75" customHeight="1">
      <c r="A11" s="102" t="s">
        <v>13</v>
      </c>
      <c r="B11" s="15"/>
      <c r="C11" s="231"/>
      <c r="D11" s="231"/>
      <c r="E11" s="231"/>
      <c r="F11" s="90"/>
      <c r="G11" s="151"/>
      <c r="H11" s="243"/>
      <c r="I11" s="243"/>
      <c r="J11" s="243"/>
      <c r="K11" s="90"/>
      <c r="L11" s="397"/>
    </row>
    <row r="12" spans="1:12" ht="12.75" customHeight="1">
      <c r="A12" s="102" t="s">
        <v>14</v>
      </c>
      <c r="B12" s="15"/>
      <c r="C12" s="231"/>
      <c r="D12" s="231"/>
      <c r="E12" s="231"/>
      <c r="F12" s="90"/>
      <c r="G12" s="152"/>
      <c r="H12" s="244"/>
      <c r="I12" s="244"/>
      <c r="J12" s="244"/>
      <c r="K12" s="90"/>
      <c r="L12" s="397"/>
    </row>
    <row r="13" spans="1:12" ht="12.75" customHeight="1">
      <c r="A13" s="102" t="s">
        <v>15</v>
      </c>
      <c r="B13" s="149"/>
      <c r="C13" s="232"/>
      <c r="D13" s="232"/>
      <c r="E13" s="232"/>
      <c r="F13" s="91"/>
      <c r="G13" s="151"/>
      <c r="H13" s="243"/>
      <c r="I13" s="243"/>
      <c r="J13" s="243"/>
      <c r="K13" s="90"/>
      <c r="L13" s="397"/>
    </row>
    <row r="14" spans="1:12" ht="12.75">
      <c r="A14" s="102" t="s">
        <v>16</v>
      </c>
      <c r="B14" s="15"/>
      <c r="C14" s="233"/>
      <c r="D14" s="233"/>
      <c r="E14" s="233"/>
      <c r="F14" s="91"/>
      <c r="G14" s="151"/>
      <c r="H14" s="243"/>
      <c r="I14" s="243"/>
      <c r="J14" s="243"/>
      <c r="K14" s="90"/>
      <c r="L14" s="397"/>
    </row>
    <row r="15" spans="1:12" ht="12.75" customHeight="1" thickBot="1">
      <c r="A15" s="136" t="s">
        <v>17</v>
      </c>
      <c r="B15" s="150"/>
      <c r="C15" s="234"/>
      <c r="D15" s="234"/>
      <c r="E15" s="234"/>
      <c r="F15" s="138"/>
      <c r="G15" s="137" t="s">
        <v>38</v>
      </c>
      <c r="H15" s="242"/>
      <c r="I15" s="242"/>
      <c r="J15" s="242"/>
      <c r="K15" s="90"/>
      <c r="L15" s="397"/>
    </row>
    <row r="16" spans="1:12" ht="21.75" customHeight="1" thickBot="1">
      <c r="A16" s="104" t="s">
        <v>18</v>
      </c>
      <c r="B16" s="45" t="s">
        <v>297</v>
      </c>
      <c r="C16" s="235"/>
      <c r="D16" s="235">
        <v>17268</v>
      </c>
      <c r="E16" s="235">
        <v>58995</v>
      </c>
      <c r="F16" s="92">
        <f>+F5+F7+F8+F10+F11+F12+F13+F14+F15</f>
        <v>76263</v>
      </c>
      <c r="G16" s="45" t="s">
        <v>298</v>
      </c>
      <c r="H16" s="245">
        <v>48993</v>
      </c>
      <c r="I16" s="245">
        <v>50530</v>
      </c>
      <c r="J16" s="245">
        <v>67175</v>
      </c>
      <c r="K16" s="198">
        <f>+K5+K7+K9+K10+K11+K12+K13+K14+K15</f>
        <v>117705</v>
      </c>
      <c r="L16" s="397"/>
    </row>
    <row r="17" spans="1:12" ht="12.75" customHeight="1">
      <c r="A17" s="100" t="s">
        <v>19</v>
      </c>
      <c r="B17" s="113" t="s">
        <v>151</v>
      </c>
      <c r="C17" s="236"/>
      <c r="D17" s="236"/>
      <c r="E17" s="236"/>
      <c r="F17" s="120">
        <f>+F18+F19+F20+F21+F22</f>
        <v>0</v>
      </c>
      <c r="G17" s="107" t="s">
        <v>121</v>
      </c>
      <c r="H17" s="246"/>
      <c r="I17" s="246"/>
      <c r="J17" s="246"/>
      <c r="K17" s="35"/>
      <c r="L17" s="397"/>
    </row>
    <row r="18" spans="1:12" ht="12.75" customHeight="1">
      <c r="A18" s="102" t="s">
        <v>20</v>
      </c>
      <c r="B18" s="114" t="s">
        <v>142</v>
      </c>
      <c r="C18" s="237"/>
      <c r="D18" s="237"/>
      <c r="E18" s="237"/>
      <c r="F18" s="35"/>
      <c r="G18" s="107" t="s">
        <v>123</v>
      </c>
      <c r="H18" s="246"/>
      <c r="I18" s="246"/>
      <c r="J18" s="246"/>
      <c r="K18" s="35"/>
      <c r="L18" s="397"/>
    </row>
    <row r="19" spans="1:12" ht="12.75" customHeight="1">
      <c r="A19" s="100" t="s">
        <v>21</v>
      </c>
      <c r="B19" s="114" t="s">
        <v>143</v>
      </c>
      <c r="C19" s="237"/>
      <c r="D19" s="237"/>
      <c r="E19" s="237"/>
      <c r="F19" s="35"/>
      <c r="G19" s="107" t="s">
        <v>95</v>
      </c>
      <c r="H19" s="246"/>
      <c r="I19" s="246"/>
      <c r="J19" s="246"/>
      <c r="K19" s="35"/>
      <c r="L19" s="397"/>
    </row>
    <row r="20" spans="1:12" ht="12.75" customHeight="1">
      <c r="A20" s="102" t="s">
        <v>22</v>
      </c>
      <c r="B20" s="114" t="s">
        <v>144</v>
      </c>
      <c r="C20" s="237"/>
      <c r="D20" s="237"/>
      <c r="E20" s="237"/>
      <c r="F20" s="35"/>
      <c r="G20" s="107" t="s">
        <v>96</v>
      </c>
      <c r="H20" s="246"/>
      <c r="I20" s="246"/>
      <c r="J20" s="246"/>
      <c r="K20" s="35"/>
      <c r="L20" s="397"/>
    </row>
    <row r="21" spans="1:12" ht="12.75" customHeight="1">
      <c r="A21" s="100" t="s">
        <v>23</v>
      </c>
      <c r="B21" s="114" t="s">
        <v>145</v>
      </c>
      <c r="C21" s="237"/>
      <c r="D21" s="237"/>
      <c r="E21" s="237"/>
      <c r="F21" s="35"/>
      <c r="G21" s="106" t="s">
        <v>139</v>
      </c>
      <c r="H21" s="246"/>
      <c r="I21" s="246"/>
      <c r="J21" s="246"/>
      <c r="K21" s="35"/>
      <c r="L21" s="397"/>
    </row>
    <row r="22" spans="1:12" ht="12.75" customHeight="1">
      <c r="A22" s="102" t="s">
        <v>24</v>
      </c>
      <c r="B22" s="115" t="s">
        <v>146</v>
      </c>
      <c r="C22" s="115"/>
      <c r="D22" s="115"/>
      <c r="E22" s="115"/>
      <c r="F22" s="35"/>
      <c r="G22" s="107" t="s">
        <v>124</v>
      </c>
      <c r="H22" s="246"/>
      <c r="I22" s="246"/>
      <c r="J22" s="246"/>
      <c r="K22" s="35"/>
      <c r="L22" s="397"/>
    </row>
    <row r="23" spans="1:12" ht="12.75" customHeight="1">
      <c r="A23" s="100" t="s">
        <v>25</v>
      </c>
      <c r="B23" s="116" t="s">
        <v>147</v>
      </c>
      <c r="C23" s="116"/>
      <c r="D23" s="116"/>
      <c r="E23" s="116"/>
      <c r="F23" s="109">
        <f>+F24+F25+F26+F27+F28</f>
        <v>0</v>
      </c>
      <c r="G23" s="117" t="s">
        <v>122</v>
      </c>
      <c r="H23" s="246"/>
      <c r="I23" s="246"/>
      <c r="J23" s="246"/>
      <c r="K23" s="35"/>
      <c r="L23" s="397"/>
    </row>
    <row r="24" spans="1:12" ht="12.75" customHeight="1">
      <c r="A24" s="102" t="s">
        <v>26</v>
      </c>
      <c r="B24" s="115" t="s">
        <v>478</v>
      </c>
      <c r="C24" s="115"/>
      <c r="D24" s="115"/>
      <c r="E24" s="115"/>
      <c r="F24" s="35"/>
      <c r="G24" s="117" t="s">
        <v>291</v>
      </c>
      <c r="H24" s="246"/>
      <c r="I24" s="246"/>
      <c r="J24" s="246"/>
      <c r="K24" s="35"/>
      <c r="L24" s="397"/>
    </row>
    <row r="25" spans="1:12" ht="12.75" customHeight="1">
      <c r="A25" s="100" t="s">
        <v>27</v>
      </c>
      <c r="B25" s="115" t="s">
        <v>148</v>
      </c>
      <c r="C25" s="115"/>
      <c r="D25" s="115"/>
      <c r="E25" s="115"/>
      <c r="F25" s="35"/>
      <c r="G25" s="112"/>
      <c r="H25" s="247"/>
      <c r="I25" s="247"/>
      <c r="J25" s="247"/>
      <c r="K25" s="35"/>
      <c r="L25" s="397"/>
    </row>
    <row r="26" spans="1:12" ht="12.75" customHeight="1">
      <c r="A26" s="102" t="s">
        <v>28</v>
      </c>
      <c r="B26" s="114" t="s">
        <v>479</v>
      </c>
      <c r="C26" s="237"/>
      <c r="D26" s="237"/>
      <c r="E26" s="237"/>
      <c r="F26" s="35"/>
      <c r="G26" s="44"/>
      <c r="H26" s="248"/>
      <c r="I26" s="248"/>
      <c r="J26" s="248"/>
      <c r="K26" s="35"/>
      <c r="L26" s="397"/>
    </row>
    <row r="27" spans="1:12" ht="12.75" customHeight="1">
      <c r="A27" s="100" t="s">
        <v>29</v>
      </c>
      <c r="B27" s="118" t="s">
        <v>149</v>
      </c>
      <c r="C27" s="238"/>
      <c r="D27" s="238"/>
      <c r="E27" s="238"/>
      <c r="F27" s="35"/>
      <c r="G27" s="15"/>
      <c r="H27" s="248"/>
      <c r="I27" s="248"/>
      <c r="J27" s="248"/>
      <c r="K27" s="35"/>
      <c r="L27" s="397"/>
    </row>
    <row r="28" spans="1:12" ht="12.75" customHeight="1" thickBot="1">
      <c r="A28" s="102" t="s">
        <v>30</v>
      </c>
      <c r="B28" s="119" t="s">
        <v>150</v>
      </c>
      <c r="C28" s="239"/>
      <c r="D28" s="239"/>
      <c r="E28" s="239"/>
      <c r="F28" s="35"/>
      <c r="G28" s="44"/>
      <c r="H28" s="248"/>
      <c r="I28" s="248"/>
      <c r="J28" s="248"/>
      <c r="K28" s="35"/>
      <c r="L28" s="397"/>
    </row>
    <row r="29" spans="1:12" ht="21.75" customHeight="1" thickBot="1">
      <c r="A29" s="104" t="s">
        <v>31</v>
      </c>
      <c r="B29" s="45" t="s">
        <v>288</v>
      </c>
      <c r="C29" s="272"/>
      <c r="D29" s="272"/>
      <c r="E29" s="272"/>
      <c r="F29" s="273">
        <f>+F17+F23</f>
        <v>0</v>
      </c>
      <c r="G29" s="274" t="s">
        <v>292</v>
      </c>
      <c r="H29" s="275"/>
      <c r="I29" s="275"/>
      <c r="J29" s="275"/>
      <c r="K29" s="276">
        <f>SUM(K17:K28)</f>
        <v>0</v>
      </c>
      <c r="L29" s="397"/>
    </row>
    <row r="30" spans="1:12" ht="13.5" thickBot="1">
      <c r="A30" s="104" t="s">
        <v>32</v>
      </c>
      <c r="B30" s="271" t="s">
        <v>293</v>
      </c>
      <c r="C30" s="104"/>
      <c r="D30" s="104">
        <v>17268</v>
      </c>
      <c r="E30" s="104">
        <v>58995</v>
      </c>
      <c r="F30" s="277">
        <f>+F16+F29</f>
        <v>76263</v>
      </c>
      <c r="G30" s="104" t="s">
        <v>294</v>
      </c>
      <c r="H30" s="104">
        <v>48993</v>
      </c>
      <c r="I30" s="104">
        <v>50530</v>
      </c>
      <c r="J30" s="104">
        <v>67175</v>
      </c>
      <c r="K30" s="277">
        <f>+K16+K29</f>
        <v>117705</v>
      </c>
      <c r="L30" s="397"/>
    </row>
    <row r="31" spans="1:12" ht="13.5" thickBot="1">
      <c r="A31" s="104" t="s">
        <v>33</v>
      </c>
      <c r="B31" s="271" t="s">
        <v>99</v>
      </c>
      <c r="C31" s="104"/>
      <c r="D31" s="104"/>
      <c r="E31" s="104"/>
      <c r="F31" s="277"/>
      <c r="G31" s="104" t="s">
        <v>100</v>
      </c>
      <c r="H31" s="104"/>
      <c r="I31" s="104"/>
      <c r="J31" s="104"/>
      <c r="K31" s="277" t="str">
        <f>IF(F16-K16&gt;0,F16-K16,"-")</f>
        <v>-</v>
      </c>
      <c r="L31" s="397"/>
    </row>
    <row r="32" spans="1:12" ht="13.5" thickBot="1">
      <c r="A32" s="104" t="s">
        <v>34</v>
      </c>
      <c r="B32" s="271" t="s">
        <v>140</v>
      </c>
      <c r="C32" s="104"/>
      <c r="D32" s="104"/>
      <c r="E32" s="104"/>
      <c r="F32" s="277" t="str">
        <f>IF(F16+F29-K25&lt;0,K25-(F16+F29),"-")</f>
        <v>-</v>
      </c>
      <c r="G32" s="104" t="s">
        <v>141</v>
      </c>
      <c r="H32" s="104"/>
      <c r="I32" s="104"/>
      <c r="J32" s="104"/>
      <c r="K32" s="277"/>
      <c r="L32" s="397"/>
    </row>
  </sheetData>
  <sheetProtection/>
  <mergeCells count="2">
    <mergeCell ref="A3:A4"/>
    <mergeCell ref="L1:L32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&amp;R2.2. melléklet a ../2016.(XI.29.) önkormányzati rendelet-tervezethez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" t="s">
        <v>90</v>
      </c>
      <c r="E1" s="49" t="s">
        <v>94</v>
      </c>
    </row>
    <row r="3" spans="1:5" ht="12.75">
      <c r="A3" s="50"/>
      <c r="B3" s="51"/>
      <c r="C3" s="50"/>
      <c r="D3" s="53"/>
      <c r="E3" s="51"/>
    </row>
    <row r="4" spans="1:5" ht="15.75">
      <c r="A4" s="36" t="str">
        <f>+ÖSSZEFÜGGÉSEK!A5</f>
        <v>2016. évi előirányzat BEVÉTELEK</v>
      </c>
      <c r="B4" s="52"/>
      <c r="C4" s="55"/>
      <c r="D4" s="53"/>
      <c r="E4" s="51"/>
    </row>
    <row r="5" spans="1:5" ht="12.75">
      <c r="A5" s="50"/>
      <c r="B5" s="51"/>
      <c r="C5" s="50"/>
      <c r="D5" s="53"/>
      <c r="E5" s="51"/>
    </row>
    <row r="6" spans="1:5" ht="12.75">
      <c r="A6" s="50" t="s">
        <v>419</v>
      </c>
      <c r="B6" s="51">
        <f>+'1.1.sz.mell.'!F61</f>
        <v>399573</v>
      </c>
      <c r="C6" s="50" t="s">
        <v>383</v>
      </c>
      <c r="D6" s="53">
        <f>+'2.1.sz.mell  '!F17+'2.2.sz.mell  '!F16</f>
        <v>401989</v>
      </c>
      <c r="E6" s="51">
        <f aca="true" t="shared" si="0" ref="E6:E15">+B6-D6</f>
        <v>-2416</v>
      </c>
    </row>
    <row r="7" spans="1:5" ht="12.75">
      <c r="A7" s="50" t="s">
        <v>420</v>
      </c>
      <c r="B7" s="51">
        <f>+'1.1.sz.mell.'!F85</f>
        <v>47130</v>
      </c>
      <c r="C7" s="50" t="s">
        <v>384</v>
      </c>
      <c r="D7" s="53">
        <f>+'2.1.sz.mell  '!F28+'2.2.sz.mell  '!F29</f>
        <v>47130</v>
      </c>
      <c r="E7" s="51">
        <f t="shared" si="0"/>
        <v>0</v>
      </c>
    </row>
    <row r="8" spans="1:5" ht="12.75">
      <c r="A8" s="50" t="s">
        <v>421</v>
      </c>
      <c r="B8" s="51">
        <f>+'1.1.sz.mell.'!F86</f>
        <v>446703</v>
      </c>
      <c r="C8" s="50" t="s">
        <v>385</v>
      </c>
      <c r="D8" s="53">
        <f>+'2.1.sz.mell  '!F29+'2.2.sz.mell  '!F30</f>
        <v>446703</v>
      </c>
      <c r="E8" s="51">
        <f t="shared" si="0"/>
        <v>0</v>
      </c>
    </row>
    <row r="9" spans="1:5" ht="12.75">
      <c r="A9" s="50"/>
      <c r="B9" s="51"/>
      <c r="C9" s="50"/>
      <c r="D9" s="53"/>
      <c r="E9" s="51"/>
    </row>
    <row r="10" spans="1:5" ht="12.75">
      <c r="A10" s="50"/>
      <c r="B10" s="51"/>
      <c r="C10" s="50"/>
      <c r="D10" s="53"/>
      <c r="E10" s="51"/>
    </row>
    <row r="11" spans="1:5" ht="15.75">
      <c r="A11" s="36" t="str">
        <f>+ÖSSZEFÜGGÉSEK!A12</f>
        <v>2016. évi előirányzat KIADÁSOK</v>
      </c>
      <c r="B11" s="52"/>
      <c r="C11" s="55"/>
      <c r="D11" s="53"/>
      <c r="E11" s="51"/>
    </row>
    <row r="12" spans="1:5" ht="12.75">
      <c r="A12" s="50"/>
      <c r="B12" s="51"/>
      <c r="C12" s="50"/>
      <c r="D12" s="53"/>
      <c r="E12" s="51"/>
    </row>
    <row r="13" spans="1:5" ht="12.75">
      <c r="A13" s="50" t="s">
        <v>422</v>
      </c>
      <c r="B13" s="51">
        <f>+'1.1.sz.mell.'!F126</f>
        <v>441117</v>
      </c>
      <c r="C13" s="50" t="s">
        <v>386</v>
      </c>
      <c r="D13" s="53">
        <f>+'2.1.sz.mell  '!K17+'2.2.sz.mell  '!K16</f>
        <v>446703</v>
      </c>
      <c r="E13" s="51">
        <f t="shared" si="0"/>
        <v>-5586</v>
      </c>
    </row>
    <row r="14" spans="1:5" ht="12.75">
      <c r="A14" s="50" t="s">
        <v>423</v>
      </c>
      <c r="B14" s="51">
        <f>+'1.1.sz.mell.'!F151</f>
        <v>5586</v>
      </c>
      <c r="C14" s="50" t="s">
        <v>387</v>
      </c>
      <c r="D14" s="53">
        <f>+'2.1.sz.mell  '!K28+'2.2.sz.mell  '!K29</f>
        <v>0</v>
      </c>
      <c r="E14" s="51">
        <f t="shared" si="0"/>
        <v>5586</v>
      </c>
    </row>
    <row r="15" spans="1:5" ht="12.75">
      <c r="A15" s="50" t="s">
        <v>424</v>
      </c>
      <c r="B15" s="51">
        <f>+'1.1.sz.mell.'!F152</f>
        <v>446703</v>
      </c>
      <c r="C15" s="50" t="s">
        <v>388</v>
      </c>
      <c r="D15" s="53">
        <f>+'2.1.sz.mell  '!K29+'2.2.sz.mell  '!K30</f>
        <v>446703</v>
      </c>
      <c r="E15" s="51">
        <f t="shared" si="0"/>
        <v>0</v>
      </c>
    </row>
    <row r="16" spans="1:5" ht="12.75">
      <c r="A16" s="47"/>
      <c r="B16" s="47"/>
      <c r="C16" s="50"/>
      <c r="D16" s="53"/>
      <c r="E16" s="48"/>
    </row>
    <row r="17" spans="1:5" ht="12.75">
      <c r="A17" s="47"/>
      <c r="B17" s="47"/>
      <c r="C17" s="47"/>
      <c r="D17" s="47"/>
      <c r="E17" s="47"/>
    </row>
    <row r="18" spans="1:5" ht="12.75">
      <c r="A18" s="47"/>
      <c r="B18" s="47"/>
      <c r="C18" s="47"/>
      <c r="D18" s="47"/>
      <c r="E18" s="47"/>
    </row>
    <row r="19" spans="1:5" ht="12.75">
      <c r="A19" s="47"/>
      <c r="B19" s="47"/>
      <c r="C19" s="47"/>
      <c r="D19" s="47"/>
      <c r="E19" s="47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Layout" workbookViewId="0" topLeftCell="A1">
      <selection activeCell="G24" sqref="G24"/>
    </sheetView>
  </sheetViews>
  <sheetFormatPr defaultColWidth="9.00390625" defaultRowHeight="12.75"/>
  <cols>
    <col min="1" max="1" width="36.375" style="13" customWidth="1"/>
    <col min="2" max="2" width="13.50390625" style="12" customWidth="1"/>
    <col min="3" max="4" width="13.375" style="12" customWidth="1"/>
    <col min="5" max="6" width="11.125" style="12" customWidth="1"/>
    <col min="7" max="7" width="10.875" style="12" customWidth="1"/>
    <col min="8" max="8" width="12.125" style="20" customWidth="1"/>
    <col min="9" max="10" width="12.875" style="12" customWidth="1"/>
    <col min="11" max="11" width="13.875" style="12" customWidth="1"/>
    <col min="12" max="16384" width="9.375" style="12" customWidth="1"/>
  </cols>
  <sheetData>
    <row r="1" spans="1:8" ht="25.5" customHeight="1">
      <c r="A1" s="401" t="s">
        <v>0</v>
      </c>
      <c r="B1" s="401"/>
      <c r="C1" s="401"/>
      <c r="D1" s="401"/>
      <c r="E1" s="401"/>
      <c r="F1" s="401"/>
      <c r="G1" s="401"/>
      <c r="H1" s="401"/>
    </row>
    <row r="2" spans="1:8" ht="28.5" customHeight="1" thickBot="1">
      <c r="A2" s="57"/>
      <c r="B2" s="20"/>
      <c r="C2" s="20"/>
      <c r="D2" s="20"/>
      <c r="E2" s="20"/>
      <c r="F2" s="20"/>
      <c r="G2" s="20"/>
      <c r="H2" s="16" t="s">
        <v>47</v>
      </c>
    </row>
    <row r="3" spans="1:8" s="14" customFormat="1" ht="44.25" customHeight="1" thickBot="1">
      <c r="A3" s="58" t="s">
        <v>51</v>
      </c>
      <c r="B3" s="59" t="s">
        <v>52</v>
      </c>
      <c r="C3" s="59" t="s">
        <v>53</v>
      </c>
      <c r="D3" s="59" t="str">
        <f>+CONCATENATE("Felhasználás   ",LEFT(ÖSSZEFÜGGÉSEK!A5,4)-1,". XII. 31-ig")</f>
        <v>Felhasználás   2015. XII. 31-ig</v>
      </c>
      <c r="E3" s="59" t="str">
        <f>+'1.1.sz.mell.'!F3</f>
        <v>Mód. Előir.</v>
      </c>
      <c r="F3" s="221" t="s">
        <v>461</v>
      </c>
      <c r="G3" s="221" t="s">
        <v>460</v>
      </c>
      <c r="H3" s="17" t="s">
        <v>461</v>
      </c>
    </row>
    <row r="4" spans="1:8" s="20" customFormat="1" ht="12" customHeight="1" thickBot="1">
      <c r="A4" s="18" t="s">
        <v>389</v>
      </c>
      <c r="B4" s="19" t="s">
        <v>390</v>
      </c>
      <c r="C4" s="19" t="s">
        <v>391</v>
      </c>
      <c r="D4" s="19" t="s">
        <v>393</v>
      </c>
      <c r="E4" s="19" t="s">
        <v>392</v>
      </c>
      <c r="F4" s="222"/>
      <c r="G4" s="222"/>
      <c r="H4" s="182"/>
    </row>
    <row r="5" spans="1:8" ht="15.75" customHeight="1">
      <c r="A5" s="174" t="s">
        <v>446</v>
      </c>
      <c r="B5" s="8">
        <v>600</v>
      </c>
      <c r="C5" s="176" t="s">
        <v>445</v>
      </c>
      <c r="D5" s="8"/>
      <c r="E5" s="8">
        <v>600</v>
      </c>
      <c r="F5" s="223">
        <v>600</v>
      </c>
      <c r="G5" s="223">
        <v>-600</v>
      </c>
      <c r="H5" s="21">
        <v>0</v>
      </c>
    </row>
    <row r="6" spans="1:8" ht="15.75" customHeight="1">
      <c r="A6" s="174" t="s">
        <v>447</v>
      </c>
      <c r="B6" s="8">
        <v>600</v>
      </c>
      <c r="C6" s="176" t="s">
        <v>445</v>
      </c>
      <c r="D6" s="8"/>
      <c r="E6" s="8">
        <v>600</v>
      </c>
      <c r="F6" s="223">
        <v>600</v>
      </c>
      <c r="G6" s="223">
        <v>-600</v>
      </c>
      <c r="H6" s="21"/>
    </row>
    <row r="7" spans="1:8" ht="15.75" customHeight="1">
      <c r="A7" s="174" t="s">
        <v>448</v>
      </c>
      <c r="B7" s="8">
        <v>350</v>
      </c>
      <c r="C7" s="176" t="s">
        <v>445</v>
      </c>
      <c r="D7" s="8"/>
      <c r="E7" s="8">
        <v>350</v>
      </c>
      <c r="F7" s="223">
        <v>350</v>
      </c>
      <c r="G7" s="223">
        <v>-350</v>
      </c>
      <c r="H7" s="21">
        <v>0</v>
      </c>
    </row>
    <row r="8" spans="1:8" ht="15.75" customHeight="1">
      <c r="A8" s="175" t="s">
        <v>449</v>
      </c>
      <c r="B8" s="8">
        <v>250</v>
      </c>
      <c r="C8" s="176" t="s">
        <v>445</v>
      </c>
      <c r="D8" s="8"/>
      <c r="E8" s="8">
        <v>250</v>
      </c>
      <c r="F8" s="223">
        <v>250</v>
      </c>
      <c r="G8" s="223">
        <v>-250</v>
      </c>
      <c r="H8" s="21"/>
    </row>
    <row r="9" spans="1:8" ht="15.75" customHeight="1">
      <c r="A9" s="174" t="s">
        <v>450</v>
      </c>
      <c r="B9" s="8">
        <v>160</v>
      </c>
      <c r="C9" s="176" t="s">
        <v>445</v>
      </c>
      <c r="D9" s="8"/>
      <c r="E9" s="8">
        <v>160</v>
      </c>
      <c r="F9" s="223">
        <v>160</v>
      </c>
      <c r="G9" s="223">
        <v>-160</v>
      </c>
      <c r="H9" s="21">
        <v>0</v>
      </c>
    </row>
    <row r="10" spans="1:8" ht="15.75" customHeight="1">
      <c r="A10" s="175" t="s">
        <v>451</v>
      </c>
      <c r="B10" s="8">
        <v>200</v>
      </c>
      <c r="C10" s="176" t="s">
        <v>445</v>
      </c>
      <c r="D10" s="8"/>
      <c r="E10" s="8">
        <v>200</v>
      </c>
      <c r="F10" s="223">
        <v>200</v>
      </c>
      <c r="G10" s="223">
        <v>-200</v>
      </c>
      <c r="H10" s="21"/>
    </row>
    <row r="11" spans="1:8" ht="15.75" customHeight="1">
      <c r="A11" s="174" t="s">
        <v>452</v>
      </c>
      <c r="B11" s="8">
        <v>650</v>
      </c>
      <c r="C11" s="176" t="s">
        <v>445</v>
      </c>
      <c r="D11" s="8"/>
      <c r="E11" s="8">
        <v>650</v>
      </c>
      <c r="F11" s="223">
        <v>650</v>
      </c>
      <c r="G11" s="223">
        <v>-650</v>
      </c>
      <c r="H11" s="21"/>
    </row>
    <row r="12" spans="1:8" ht="15.75" customHeight="1">
      <c r="A12" s="174" t="s">
        <v>453</v>
      </c>
      <c r="B12" s="8">
        <v>250</v>
      </c>
      <c r="C12" s="176" t="s">
        <v>445</v>
      </c>
      <c r="D12" s="8"/>
      <c r="E12" s="8">
        <v>250</v>
      </c>
      <c r="F12" s="223">
        <v>250</v>
      </c>
      <c r="G12" s="223">
        <v>-250</v>
      </c>
      <c r="H12" s="21">
        <v>0</v>
      </c>
    </row>
    <row r="13" spans="1:8" ht="15.75" customHeight="1">
      <c r="A13" s="174" t="s">
        <v>454</v>
      </c>
      <c r="B13" s="8">
        <v>700</v>
      </c>
      <c r="C13" s="176" t="s">
        <v>445</v>
      </c>
      <c r="D13" s="8"/>
      <c r="E13" s="8">
        <v>700</v>
      </c>
      <c r="F13" s="223">
        <v>700</v>
      </c>
      <c r="G13" s="223">
        <v>-700</v>
      </c>
      <c r="H13" s="21">
        <v>0</v>
      </c>
    </row>
    <row r="14" spans="1:8" ht="15.75" customHeight="1">
      <c r="A14" s="174" t="s">
        <v>455</v>
      </c>
      <c r="B14" s="8">
        <v>1240</v>
      </c>
      <c r="C14" s="176" t="s">
        <v>445</v>
      </c>
      <c r="D14" s="8"/>
      <c r="E14" s="8">
        <v>1240</v>
      </c>
      <c r="F14" s="223">
        <v>1240</v>
      </c>
      <c r="G14" s="223">
        <v>-1240</v>
      </c>
      <c r="H14" s="21">
        <v>0</v>
      </c>
    </row>
    <row r="15" spans="1:8" ht="15.75" customHeight="1">
      <c r="A15" s="174" t="s">
        <v>465</v>
      </c>
      <c r="B15" s="8"/>
      <c r="C15" s="176"/>
      <c r="D15" s="8"/>
      <c r="E15" s="8"/>
      <c r="F15" s="223">
        <v>1537</v>
      </c>
      <c r="G15" s="223"/>
      <c r="H15" s="21">
        <v>1537</v>
      </c>
    </row>
    <row r="16" spans="1:8" ht="15.75" customHeight="1">
      <c r="A16" s="174"/>
      <c r="B16" s="8"/>
      <c r="C16" s="176"/>
      <c r="D16" s="8"/>
      <c r="E16" s="8"/>
      <c r="F16" s="223"/>
      <c r="G16" s="223"/>
      <c r="H16" s="21">
        <f aca="true" t="shared" si="0" ref="H16:H22">B16-D16-E16</f>
        <v>0</v>
      </c>
    </row>
    <row r="17" spans="1:8" ht="15.75" customHeight="1">
      <c r="A17" s="174"/>
      <c r="B17" s="8"/>
      <c r="C17" s="176"/>
      <c r="D17" s="8"/>
      <c r="E17" s="8"/>
      <c r="F17" s="223"/>
      <c r="G17" s="223"/>
      <c r="H17" s="21">
        <f t="shared" si="0"/>
        <v>0</v>
      </c>
    </row>
    <row r="18" spans="1:8" ht="15.75" customHeight="1">
      <c r="A18" s="174"/>
      <c r="B18" s="8"/>
      <c r="C18" s="176"/>
      <c r="D18" s="8"/>
      <c r="E18" s="8"/>
      <c r="F18" s="223"/>
      <c r="G18" s="223"/>
      <c r="H18" s="21">
        <f t="shared" si="0"/>
        <v>0</v>
      </c>
    </row>
    <row r="19" spans="1:8" ht="15.75" customHeight="1">
      <c r="A19" s="174"/>
      <c r="B19" s="8"/>
      <c r="C19" s="176"/>
      <c r="D19" s="8"/>
      <c r="E19" s="8"/>
      <c r="F19" s="223"/>
      <c r="G19" s="223"/>
      <c r="H19" s="21">
        <f t="shared" si="0"/>
        <v>0</v>
      </c>
    </row>
    <row r="20" spans="1:8" ht="15.75" customHeight="1">
      <c r="A20" s="174"/>
      <c r="B20" s="8"/>
      <c r="C20" s="176"/>
      <c r="D20" s="8"/>
      <c r="E20" s="8"/>
      <c r="F20" s="223"/>
      <c r="G20" s="223"/>
      <c r="H20" s="21">
        <f t="shared" si="0"/>
        <v>0</v>
      </c>
    </row>
    <row r="21" spans="1:8" ht="15.75" customHeight="1">
      <c r="A21" s="174"/>
      <c r="B21" s="8"/>
      <c r="C21" s="176"/>
      <c r="D21" s="8"/>
      <c r="E21" s="8"/>
      <c r="F21" s="223"/>
      <c r="G21" s="223"/>
      <c r="H21" s="21">
        <f t="shared" si="0"/>
        <v>0</v>
      </c>
    </row>
    <row r="22" spans="1:8" ht="15.75" customHeight="1" thickBot="1">
      <c r="A22" s="22"/>
      <c r="B22" s="9"/>
      <c r="C22" s="177"/>
      <c r="D22" s="9"/>
      <c r="E22" s="9"/>
      <c r="F22" s="224"/>
      <c r="G22" s="224"/>
      <c r="H22" s="23">
        <f t="shared" si="0"/>
        <v>0</v>
      </c>
    </row>
    <row r="23" spans="1:8" s="26" customFormat="1" ht="18" customHeight="1" thickBot="1">
      <c r="A23" s="60" t="s">
        <v>50</v>
      </c>
      <c r="B23" s="24">
        <f>SUM(B5:B22)</f>
        <v>5000</v>
      </c>
      <c r="C23" s="42"/>
      <c r="D23" s="24">
        <f>SUM(D5:D22)</f>
        <v>0</v>
      </c>
      <c r="E23" s="24">
        <f>SUM(E5:E22)</f>
        <v>5000</v>
      </c>
      <c r="F23" s="225">
        <v>6537</v>
      </c>
      <c r="G23" s="225">
        <v>-5000</v>
      </c>
      <c r="H23" s="25">
        <f>SUM(H5:H22)</f>
        <v>1537</v>
      </c>
    </row>
  </sheetData>
  <sheetProtection/>
  <mergeCells count="1">
    <mergeCell ref="A1:H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../2016. (XI.29.) önkormányzati rendelet-tervezethez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Layout" workbookViewId="0" topLeftCell="A1">
      <selection activeCell="A16" sqref="A16"/>
    </sheetView>
  </sheetViews>
  <sheetFormatPr defaultColWidth="9.00390625" defaultRowHeight="12.75"/>
  <cols>
    <col min="1" max="1" width="41.625" style="13" customWidth="1"/>
    <col min="2" max="2" width="14.375" style="12" customWidth="1"/>
    <col min="3" max="3" width="14.50390625" style="12" customWidth="1"/>
    <col min="4" max="4" width="14.875" style="12" customWidth="1"/>
    <col min="5" max="5" width="14.625" style="12" customWidth="1"/>
    <col min="6" max="7" width="12.50390625" style="12" customWidth="1"/>
    <col min="8" max="8" width="18.875" style="12" customWidth="1"/>
    <col min="9" max="10" width="12.875" style="12" customWidth="1"/>
    <col min="11" max="11" width="13.875" style="12" customWidth="1"/>
    <col min="12" max="16384" width="9.375" style="12" customWidth="1"/>
  </cols>
  <sheetData>
    <row r="1" spans="1:8" ht="24.75" customHeight="1">
      <c r="A1" s="401" t="s">
        <v>1</v>
      </c>
      <c r="B1" s="401"/>
      <c r="C1" s="401"/>
      <c r="D1" s="401"/>
      <c r="E1" s="401"/>
      <c r="F1" s="401"/>
      <c r="G1" s="401"/>
      <c r="H1" s="401"/>
    </row>
    <row r="2" spans="1:8" ht="23.25" customHeight="1" thickBot="1">
      <c r="A2" s="57"/>
      <c r="B2" s="20"/>
      <c r="C2" s="20"/>
      <c r="D2" s="20"/>
      <c r="E2" s="20"/>
      <c r="F2" s="20"/>
      <c r="G2" s="20"/>
      <c r="H2" s="16" t="s">
        <v>47</v>
      </c>
    </row>
    <row r="3" spans="1:8" s="14" customFormat="1" ht="48.75" customHeight="1" thickBot="1">
      <c r="A3" s="58" t="s">
        <v>54</v>
      </c>
      <c r="B3" s="59" t="s">
        <v>52</v>
      </c>
      <c r="C3" s="59" t="s">
        <v>53</v>
      </c>
      <c r="D3" s="59" t="str">
        <f>+'6.sz.mell.'!D3</f>
        <v>Felhasználás   2015. XII. 31-ig</v>
      </c>
      <c r="E3" s="59" t="s">
        <v>41</v>
      </c>
      <c r="F3" s="59" t="str">
        <f>+'6.sz.mell.'!E3</f>
        <v>Mód. Előir.</v>
      </c>
      <c r="G3" s="221" t="s">
        <v>460</v>
      </c>
      <c r="H3" s="17" t="s">
        <v>464</v>
      </c>
    </row>
    <row r="4" spans="1:8" ht="15.75" customHeight="1">
      <c r="A4" s="27" t="s">
        <v>444</v>
      </c>
      <c r="B4" s="28">
        <v>43993</v>
      </c>
      <c r="C4" s="178" t="s">
        <v>445</v>
      </c>
      <c r="D4" s="28"/>
      <c r="E4" s="28">
        <v>43993</v>
      </c>
      <c r="F4" s="28">
        <v>43993</v>
      </c>
      <c r="G4" s="372"/>
      <c r="H4" s="29">
        <v>43993</v>
      </c>
    </row>
    <row r="5" spans="1:8" ht="19.5" customHeight="1">
      <c r="A5" s="27" t="s">
        <v>488</v>
      </c>
      <c r="B5" s="28">
        <v>46542</v>
      </c>
      <c r="C5" s="178"/>
      <c r="D5" s="28"/>
      <c r="E5" s="28"/>
      <c r="F5" s="28"/>
      <c r="G5" s="372">
        <v>46542</v>
      </c>
      <c r="H5" s="29">
        <v>46542</v>
      </c>
    </row>
    <row r="6" spans="1:8" ht="15.75" customHeight="1">
      <c r="A6" s="27" t="s">
        <v>486</v>
      </c>
      <c r="B6" s="28">
        <v>17633</v>
      </c>
      <c r="C6" s="178"/>
      <c r="D6" s="28"/>
      <c r="E6" s="28"/>
      <c r="F6" s="28"/>
      <c r="G6" s="372">
        <v>17633</v>
      </c>
      <c r="H6" s="29">
        <v>17633</v>
      </c>
    </row>
    <row r="7" spans="1:8" ht="15.75" customHeight="1">
      <c r="A7" s="27" t="s">
        <v>487</v>
      </c>
      <c r="B7" s="28">
        <v>8000</v>
      </c>
      <c r="C7" s="178"/>
      <c r="D7" s="28"/>
      <c r="E7" s="28"/>
      <c r="F7" s="28"/>
      <c r="G7" s="372">
        <v>8000</v>
      </c>
      <c r="H7" s="29">
        <f aca="true" t="shared" si="0" ref="H7:H22">B7-D7-F7</f>
        <v>8000</v>
      </c>
    </row>
    <row r="8" spans="1:8" ht="15.75" customHeight="1">
      <c r="A8" s="27"/>
      <c r="B8" s="28"/>
      <c r="C8" s="178"/>
      <c r="D8" s="28"/>
      <c r="E8" s="28"/>
      <c r="F8" s="28"/>
      <c r="G8" s="372"/>
      <c r="H8" s="29">
        <f t="shared" si="0"/>
        <v>0</v>
      </c>
    </row>
    <row r="9" spans="1:8" ht="15.75" customHeight="1">
      <c r="A9" s="27"/>
      <c r="B9" s="28"/>
      <c r="C9" s="178"/>
      <c r="D9" s="28"/>
      <c r="E9" s="28"/>
      <c r="F9" s="28"/>
      <c r="G9" s="372"/>
      <c r="H9" s="29">
        <f t="shared" si="0"/>
        <v>0</v>
      </c>
    </row>
    <row r="10" spans="1:8" ht="15.75" customHeight="1">
      <c r="A10" s="27"/>
      <c r="B10" s="28"/>
      <c r="C10" s="178"/>
      <c r="D10" s="28"/>
      <c r="E10" s="28"/>
      <c r="F10" s="28"/>
      <c r="G10" s="372"/>
      <c r="H10" s="29">
        <f t="shared" si="0"/>
        <v>0</v>
      </c>
    </row>
    <row r="11" spans="1:8" ht="15.75" customHeight="1">
      <c r="A11" s="27"/>
      <c r="B11" s="28"/>
      <c r="C11" s="178"/>
      <c r="D11" s="28"/>
      <c r="E11" s="28"/>
      <c r="F11" s="28"/>
      <c r="G11" s="372"/>
      <c r="H11" s="29">
        <f t="shared" si="0"/>
        <v>0</v>
      </c>
    </row>
    <row r="12" spans="1:8" ht="15.75" customHeight="1">
      <c r="A12" s="27"/>
      <c r="B12" s="28"/>
      <c r="C12" s="178"/>
      <c r="D12" s="28"/>
      <c r="E12" s="28"/>
      <c r="F12" s="28"/>
      <c r="G12" s="372"/>
      <c r="H12" s="29">
        <f t="shared" si="0"/>
        <v>0</v>
      </c>
    </row>
    <row r="13" spans="1:8" ht="15.75" customHeight="1">
      <c r="A13" s="27"/>
      <c r="B13" s="28"/>
      <c r="C13" s="178"/>
      <c r="D13" s="28"/>
      <c r="E13" s="28"/>
      <c r="F13" s="28"/>
      <c r="G13" s="372"/>
      <c r="H13" s="29">
        <f t="shared" si="0"/>
        <v>0</v>
      </c>
    </row>
    <row r="14" spans="1:8" ht="15.75" customHeight="1">
      <c r="A14" s="27"/>
      <c r="B14" s="28"/>
      <c r="C14" s="178"/>
      <c r="D14" s="28"/>
      <c r="E14" s="28"/>
      <c r="F14" s="28"/>
      <c r="G14" s="372"/>
      <c r="H14" s="29">
        <f t="shared" si="0"/>
        <v>0</v>
      </c>
    </row>
    <row r="15" spans="1:8" ht="15.75" customHeight="1">
      <c r="A15" s="27"/>
      <c r="B15" s="28"/>
      <c r="C15" s="178"/>
      <c r="D15" s="28"/>
      <c r="E15" s="28"/>
      <c r="F15" s="28"/>
      <c r="G15" s="372"/>
      <c r="H15" s="29">
        <f t="shared" si="0"/>
        <v>0</v>
      </c>
    </row>
    <row r="16" spans="1:8" ht="15.75" customHeight="1">
      <c r="A16" s="27"/>
      <c r="B16" s="28"/>
      <c r="C16" s="178"/>
      <c r="D16" s="28"/>
      <c r="E16" s="28"/>
      <c r="F16" s="28"/>
      <c r="G16" s="372"/>
      <c r="H16" s="29">
        <f t="shared" si="0"/>
        <v>0</v>
      </c>
    </row>
    <row r="17" spans="1:8" ht="15.75" customHeight="1">
      <c r="A17" s="27"/>
      <c r="B17" s="28"/>
      <c r="C17" s="178"/>
      <c r="D17" s="28"/>
      <c r="E17" s="28"/>
      <c r="F17" s="28"/>
      <c r="G17" s="372"/>
      <c r="H17" s="29">
        <f t="shared" si="0"/>
        <v>0</v>
      </c>
    </row>
    <row r="18" spans="1:8" ht="15.75" customHeight="1">
      <c r="A18" s="27"/>
      <c r="B18" s="28"/>
      <c r="C18" s="178"/>
      <c r="D18" s="28"/>
      <c r="E18" s="28"/>
      <c r="F18" s="28"/>
      <c r="G18" s="372"/>
      <c r="H18" s="29">
        <f t="shared" si="0"/>
        <v>0</v>
      </c>
    </row>
    <row r="19" spans="1:8" ht="15.75" customHeight="1">
      <c r="A19" s="27"/>
      <c r="B19" s="28"/>
      <c r="C19" s="178"/>
      <c r="D19" s="28"/>
      <c r="E19" s="28"/>
      <c r="F19" s="28"/>
      <c r="G19" s="372"/>
      <c r="H19" s="29">
        <f t="shared" si="0"/>
        <v>0</v>
      </c>
    </row>
    <row r="20" spans="1:8" ht="15.75" customHeight="1">
      <c r="A20" s="27"/>
      <c r="B20" s="28"/>
      <c r="C20" s="178"/>
      <c r="D20" s="28"/>
      <c r="E20" s="28"/>
      <c r="F20" s="28"/>
      <c r="G20" s="372"/>
      <c r="H20" s="29">
        <f t="shared" si="0"/>
        <v>0</v>
      </c>
    </row>
    <row r="21" spans="1:8" ht="15.75" customHeight="1">
      <c r="A21" s="27"/>
      <c r="B21" s="28"/>
      <c r="C21" s="178"/>
      <c r="D21" s="28"/>
      <c r="E21" s="28"/>
      <c r="F21" s="28"/>
      <c r="G21" s="372"/>
      <c r="H21" s="29">
        <f t="shared" si="0"/>
        <v>0</v>
      </c>
    </row>
    <row r="22" spans="1:8" ht="15.75" customHeight="1" thickBot="1">
      <c r="A22" s="30"/>
      <c r="B22" s="31"/>
      <c r="C22" s="179"/>
      <c r="D22" s="31"/>
      <c r="E22" s="31"/>
      <c r="F22" s="31"/>
      <c r="G22" s="373"/>
      <c r="H22" s="32">
        <f t="shared" si="0"/>
        <v>0</v>
      </c>
    </row>
    <row r="23" spans="1:8" s="26" customFormat="1" ht="18" customHeight="1" thickBot="1">
      <c r="A23" s="60" t="s">
        <v>50</v>
      </c>
      <c r="B23" s="61">
        <f>SUM(B4:B22)</f>
        <v>116168</v>
      </c>
      <c r="C23" s="43"/>
      <c r="D23" s="61">
        <f>SUM(D4:D22)</f>
        <v>0</v>
      </c>
      <c r="E23" s="61">
        <v>43993</v>
      </c>
      <c r="F23" s="61">
        <f>SUM(F4:F22)</f>
        <v>43993</v>
      </c>
      <c r="G23" s="374">
        <v>72175</v>
      </c>
      <c r="H23" s="33">
        <f>SUM(H4:H22)</f>
        <v>116168</v>
      </c>
    </row>
  </sheetData>
  <sheetProtection/>
  <mergeCells count="1">
    <mergeCell ref="A1:H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……/2016. (XI.29.) önkormányzati rendelet-tervezethez&amp;"Times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zoomScale="130" zoomScaleNormal="130" zoomScaleSheetLayoutView="85" workbookViewId="0" topLeftCell="A1">
      <selection activeCell="I5" sqref="I5"/>
    </sheetView>
  </sheetViews>
  <sheetFormatPr defaultColWidth="9.00390625" defaultRowHeight="12.75"/>
  <cols>
    <col min="1" max="1" width="10.875" style="133" customWidth="1"/>
    <col min="2" max="2" width="54.625" style="134" customWidth="1"/>
    <col min="3" max="3" width="12.375" style="134" customWidth="1"/>
    <col min="4" max="5" width="11.375" style="134" customWidth="1"/>
    <col min="6" max="6" width="11.125" style="135" customWidth="1"/>
    <col min="7" max="16384" width="9.375" style="2" customWidth="1"/>
  </cols>
  <sheetData>
    <row r="1" spans="1:6" s="1" customFormat="1" ht="16.5" customHeight="1" thickBot="1">
      <c r="A1" s="66"/>
      <c r="B1" s="402" t="s">
        <v>490</v>
      </c>
      <c r="C1" s="403"/>
      <c r="D1" s="403"/>
      <c r="E1" s="403"/>
      <c r="F1" s="403"/>
    </row>
    <row r="2" spans="1:6" s="37" customFormat="1" ht="21" customHeight="1">
      <c r="A2" s="139" t="s">
        <v>48</v>
      </c>
      <c r="B2" s="121" t="s">
        <v>129</v>
      </c>
      <c r="C2" s="183"/>
      <c r="D2" s="183"/>
      <c r="E2" s="183"/>
      <c r="F2" s="123" t="s">
        <v>39</v>
      </c>
    </row>
    <row r="3" spans="1:6" s="37" customFormat="1" ht="16.5" thickBot="1">
      <c r="A3" s="68" t="s">
        <v>125</v>
      </c>
      <c r="B3" s="122" t="s">
        <v>299</v>
      </c>
      <c r="C3" s="184"/>
      <c r="D3" s="184"/>
      <c r="E3" s="184"/>
      <c r="F3" s="180" t="s">
        <v>39</v>
      </c>
    </row>
    <row r="4" spans="1:6" s="38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24.75" thickBot="1">
      <c r="A5" s="140" t="s">
        <v>127</v>
      </c>
      <c r="B5" s="71" t="s">
        <v>438</v>
      </c>
      <c r="C5" s="185" t="s">
        <v>41</v>
      </c>
      <c r="D5" s="185" t="s">
        <v>457</v>
      </c>
      <c r="E5" s="185" t="s">
        <v>459</v>
      </c>
      <c r="F5" s="124" t="s">
        <v>458</v>
      </c>
    </row>
    <row r="6" spans="1:6" s="34" customFormat="1" ht="12.75" customHeight="1" thickBot="1">
      <c r="A6" s="62"/>
      <c r="B6" s="63" t="s">
        <v>389</v>
      </c>
      <c r="C6" s="186"/>
      <c r="D6" s="186"/>
      <c r="E6" s="186"/>
      <c r="F6" s="64" t="s">
        <v>390</v>
      </c>
    </row>
    <row r="7" spans="1:6" s="34" customFormat="1" ht="15.75" customHeight="1" thickBot="1">
      <c r="A7" s="73"/>
      <c r="B7" s="74" t="s">
        <v>42</v>
      </c>
      <c r="C7" s="74"/>
      <c r="D7" s="74"/>
      <c r="E7" s="74"/>
      <c r="F7" s="125"/>
    </row>
    <row r="8" spans="1:6" s="34" customFormat="1" ht="12" customHeight="1" thickBot="1">
      <c r="A8" s="10" t="s">
        <v>7</v>
      </c>
      <c r="B8" s="5" t="s">
        <v>152</v>
      </c>
      <c r="C8" s="267">
        <v>160066</v>
      </c>
      <c r="D8" s="267">
        <v>168007</v>
      </c>
      <c r="E8" s="267">
        <v>5925</v>
      </c>
      <c r="F8" s="268">
        <v>173932</v>
      </c>
    </row>
    <row r="9" spans="1:6" s="39" customFormat="1" ht="12" customHeight="1" thickBot="1">
      <c r="A9" s="153" t="s">
        <v>67</v>
      </c>
      <c r="B9" s="201" t="s">
        <v>153</v>
      </c>
      <c r="C9" s="262">
        <v>67995</v>
      </c>
      <c r="D9" s="262">
        <v>67995</v>
      </c>
      <c r="E9" s="262"/>
      <c r="F9" s="278">
        <v>67995</v>
      </c>
    </row>
    <row r="10" spans="1:6" s="40" customFormat="1" ht="12" customHeight="1" thickBot="1">
      <c r="A10" s="154" t="s">
        <v>68</v>
      </c>
      <c r="B10" s="202" t="s">
        <v>154</v>
      </c>
      <c r="C10" s="262">
        <v>25406</v>
      </c>
      <c r="D10" s="262">
        <v>25406</v>
      </c>
      <c r="E10" s="262">
        <v>191</v>
      </c>
      <c r="F10" s="278">
        <v>25597</v>
      </c>
    </row>
    <row r="11" spans="1:6" s="40" customFormat="1" ht="12" customHeight="1" thickBot="1">
      <c r="A11" s="154" t="s">
        <v>69</v>
      </c>
      <c r="B11" s="202" t="s">
        <v>425</v>
      </c>
      <c r="C11" s="262">
        <v>53705</v>
      </c>
      <c r="D11" s="262">
        <v>53705</v>
      </c>
      <c r="E11" s="262">
        <v>-147</v>
      </c>
      <c r="F11" s="278">
        <v>53558</v>
      </c>
    </row>
    <row r="12" spans="1:6" s="40" customFormat="1" ht="12" customHeight="1" thickBot="1">
      <c r="A12" s="154" t="s">
        <v>70</v>
      </c>
      <c r="B12" s="202" t="s">
        <v>155</v>
      </c>
      <c r="C12" s="262">
        <v>2899</v>
      </c>
      <c r="D12" s="262">
        <v>2899</v>
      </c>
      <c r="E12" s="262"/>
      <c r="F12" s="278">
        <v>2899</v>
      </c>
    </row>
    <row r="13" spans="1:6" s="40" customFormat="1" ht="12" customHeight="1" thickBot="1">
      <c r="A13" s="154" t="s">
        <v>87</v>
      </c>
      <c r="B13" s="202" t="s">
        <v>394</v>
      </c>
      <c r="C13" s="262">
        <v>10061</v>
      </c>
      <c r="D13" s="262">
        <v>12841</v>
      </c>
      <c r="E13" s="262">
        <v>5881</v>
      </c>
      <c r="F13" s="278">
        <v>18722</v>
      </c>
    </row>
    <row r="14" spans="1:6" s="39" customFormat="1" ht="12" customHeight="1" thickBot="1">
      <c r="A14" s="155" t="s">
        <v>71</v>
      </c>
      <c r="B14" s="203" t="s">
        <v>329</v>
      </c>
      <c r="C14" s="262"/>
      <c r="D14" s="262">
        <v>5161</v>
      </c>
      <c r="E14" s="262"/>
      <c r="F14" s="278">
        <v>5161</v>
      </c>
    </row>
    <row r="15" spans="1:6" s="39" customFormat="1" ht="12" customHeight="1" thickBot="1">
      <c r="A15" s="10" t="s">
        <v>8</v>
      </c>
      <c r="B15" s="204" t="s">
        <v>480</v>
      </c>
      <c r="C15" s="263">
        <v>24252</v>
      </c>
      <c r="D15" s="263">
        <v>66365</v>
      </c>
      <c r="E15" s="263">
        <v>2361</v>
      </c>
      <c r="F15" s="279">
        <v>68726</v>
      </c>
    </row>
    <row r="16" spans="1:6" s="39" customFormat="1" ht="12" customHeight="1" thickBot="1">
      <c r="A16" s="153" t="s">
        <v>73</v>
      </c>
      <c r="B16" s="201" t="s">
        <v>157</v>
      </c>
      <c r="C16" s="262"/>
      <c r="D16" s="262"/>
      <c r="E16" s="262"/>
      <c r="F16" s="278"/>
    </row>
    <row r="17" spans="1:6" s="39" customFormat="1" ht="12" customHeight="1" thickBot="1">
      <c r="A17" s="154" t="s">
        <v>74</v>
      </c>
      <c r="B17" s="202" t="s">
        <v>158</v>
      </c>
      <c r="C17" s="262"/>
      <c r="D17" s="262"/>
      <c r="E17" s="262"/>
      <c r="F17" s="278"/>
    </row>
    <row r="18" spans="1:6" s="39" customFormat="1" ht="12" customHeight="1" thickBot="1">
      <c r="A18" s="154" t="s">
        <v>75</v>
      </c>
      <c r="B18" s="202" t="s">
        <v>319</v>
      </c>
      <c r="C18" s="262"/>
      <c r="D18" s="262"/>
      <c r="E18" s="262"/>
      <c r="F18" s="278"/>
    </row>
    <row r="19" spans="1:6" s="39" customFormat="1" ht="12" customHeight="1" thickBot="1">
      <c r="A19" s="154" t="s">
        <v>76</v>
      </c>
      <c r="B19" s="202" t="s">
        <v>320</v>
      </c>
      <c r="C19" s="262"/>
      <c r="D19" s="262"/>
      <c r="E19" s="262"/>
      <c r="F19" s="278"/>
    </row>
    <row r="20" spans="1:6" s="39" customFormat="1" ht="12" customHeight="1" thickBot="1">
      <c r="A20" s="154" t="s">
        <v>77</v>
      </c>
      <c r="B20" s="202" t="s">
        <v>159</v>
      </c>
      <c r="C20" s="262">
        <v>24252</v>
      </c>
      <c r="D20" s="262">
        <v>66365</v>
      </c>
      <c r="E20" s="262">
        <v>2361</v>
      </c>
      <c r="F20" s="278">
        <v>68726</v>
      </c>
    </row>
    <row r="21" spans="1:6" s="40" customFormat="1" ht="12" customHeight="1" thickBot="1">
      <c r="A21" s="155" t="s">
        <v>83</v>
      </c>
      <c r="B21" s="203" t="s">
        <v>160</v>
      </c>
      <c r="C21" s="262"/>
      <c r="D21" s="262"/>
      <c r="E21" s="262"/>
      <c r="F21" s="278"/>
    </row>
    <row r="22" spans="1:6" s="40" customFormat="1" ht="12" customHeight="1" thickBot="1">
      <c r="A22" s="10" t="s">
        <v>9</v>
      </c>
      <c r="B22" s="200" t="s">
        <v>481</v>
      </c>
      <c r="C22" s="255"/>
      <c r="D22" s="255">
        <v>17268</v>
      </c>
      <c r="E22" s="255">
        <v>58995</v>
      </c>
      <c r="F22" s="279">
        <f>+F23+F24+F25+F26+F27</f>
        <v>76263</v>
      </c>
    </row>
    <row r="23" spans="1:6" s="40" customFormat="1" ht="12" customHeight="1" thickBot="1">
      <c r="A23" s="153" t="s">
        <v>56</v>
      </c>
      <c r="B23" s="201" t="s">
        <v>162</v>
      </c>
      <c r="C23" s="262"/>
      <c r="D23" s="262"/>
      <c r="E23" s="262">
        <v>14988</v>
      </c>
      <c r="F23" s="278">
        <v>14988</v>
      </c>
    </row>
    <row r="24" spans="1:6" s="39" customFormat="1" ht="12" customHeight="1" thickBot="1">
      <c r="A24" s="154" t="s">
        <v>57</v>
      </c>
      <c r="B24" s="202" t="s">
        <v>163</v>
      </c>
      <c r="C24" s="262"/>
      <c r="D24" s="262"/>
      <c r="E24" s="262"/>
      <c r="F24" s="278"/>
    </row>
    <row r="25" spans="1:6" s="40" customFormat="1" ht="12" customHeight="1" thickBot="1">
      <c r="A25" s="154" t="s">
        <v>58</v>
      </c>
      <c r="B25" s="202" t="s">
        <v>321</v>
      </c>
      <c r="C25" s="262"/>
      <c r="D25" s="262"/>
      <c r="E25" s="262"/>
      <c r="F25" s="278"/>
    </row>
    <row r="26" spans="1:6" s="40" customFormat="1" ht="12" customHeight="1" thickBot="1">
      <c r="A26" s="154" t="s">
        <v>59</v>
      </c>
      <c r="B26" s="202" t="s">
        <v>322</v>
      </c>
      <c r="C26" s="262"/>
      <c r="D26" s="262"/>
      <c r="E26" s="262"/>
      <c r="F26" s="278"/>
    </row>
    <row r="27" spans="1:6" s="40" customFormat="1" ht="12" customHeight="1" thickBot="1">
      <c r="A27" s="154" t="s">
        <v>101</v>
      </c>
      <c r="B27" s="202" t="s">
        <v>164</v>
      </c>
      <c r="C27" s="262"/>
      <c r="D27" s="262">
        <v>17268</v>
      </c>
      <c r="E27" s="262">
        <v>44007</v>
      </c>
      <c r="F27" s="278">
        <v>61275</v>
      </c>
    </row>
    <row r="28" spans="1:6" s="40" customFormat="1" ht="12" customHeight="1" thickBot="1">
      <c r="A28" s="155" t="s">
        <v>102</v>
      </c>
      <c r="B28" s="203" t="s">
        <v>165</v>
      </c>
      <c r="C28" s="262"/>
      <c r="D28" s="262"/>
      <c r="E28" s="262"/>
      <c r="F28" s="278"/>
    </row>
    <row r="29" spans="1:6" s="40" customFormat="1" ht="12" customHeight="1" thickBot="1">
      <c r="A29" s="10" t="s">
        <v>103</v>
      </c>
      <c r="B29" s="200" t="s">
        <v>436</v>
      </c>
      <c r="C29" s="255">
        <v>45050</v>
      </c>
      <c r="D29" s="255">
        <v>41250</v>
      </c>
      <c r="E29" s="255">
        <v>315</v>
      </c>
      <c r="F29" s="280">
        <v>41565</v>
      </c>
    </row>
    <row r="30" spans="1:6" s="40" customFormat="1" ht="12" customHeight="1" thickBot="1">
      <c r="A30" s="153" t="s">
        <v>167</v>
      </c>
      <c r="B30" s="201" t="s">
        <v>443</v>
      </c>
      <c r="C30" s="262">
        <v>8500</v>
      </c>
      <c r="D30" s="262">
        <v>8500</v>
      </c>
      <c r="E30" s="262"/>
      <c r="F30" s="281">
        <v>8500</v>
      </c>
    </row>
    <row r="31" spans="1:6" s="40" customFormat="1" ht="12" customHeight="1" thickBot="1">
      <c r="A31" s="154" t="s">
        <v>168</v>
      </c>
      <c r="B31" s="202" t="s">
        <v>466</v>
      </c>
      <c r="C31" s="262"/>
      <c r="D31" s="262">
        <v>5</v>
      </c>
      <c r="E31" s="262"/>
      <c r="F31" s="278">
        <v>5</v>
      </c>
    </row>
    <row r="32" spans="1:6" s="40" customFormat="1" ht="12" customHeight="1" thickBot="1">
      <c r="A32" s="154" t="s">
        <v>169</v>
      </c>
      <c r="B32" s="202" t="s">
        <v>432</v>
      </c>
      <c r="C32" s="262">
        <v>30000</v>
      </c>
      <c r="D32" s="262">
        <v>26000</v>
      </c>
      <c r="E32" s="262"/>
      <c r="F32" s="278">
        <v>26000</v>
      </c>
    </row>
    <row r="33" spans="1:6" s="40" customFormat="1" ht="12" customHeight="1" thickBot="1">
      <c r="A33" s="154" t="s">
        <v>170</v>
      </c>
      <c r="B33" s="202" t="s">
        <v>433</v>
      </c>
      <c r="C33" s="262">
        <v>150</v>
      </c>
      <c r="D33" s="262">
        <v>100</v>
      </c>
      <c r="E33" s="262">
        <v>120</v>
      </c>
      <c r="F33" s="278">
        <v>220</v>
      </c>
    </row>
    <row r="34" spans="1:6" s="40" customFormat="1" ht="12" customHeight="1" thickBot="1">
      <c r="A34" s="154" t="s">
        <v>427</v>
      </c>
      <c r="B34" s="202" t="s">
        <v>171</v>
      </c>
      <c r="C34" s="262">
        <v>6000</v>
      </c>
      <c r="D34" s="262">
        <v>6000</v>
      </c>
      <c r="E34" s="262"/>
      <c r="F34" s="278">
        <v>6000</v>
      </c>
    </row>
    <row r="35" spans="1:6" s="40" customFormat="1" ht="12" customHeight="1" thickBot="1">
      <c r="A35" s="154" t="s">
        <v>428</v>
      </c>
      <c r="B35" s="202" t="s">
        <v>172</v>
      </c>
      <c r="C35" s="262"/>
      <c r="D35" s="262">
        <v>45</v>
      </c>
      <c r="E35" s="262">
        <v>45</v>
      </c>
      <c r="F35" s="278">
        <v>90</v>
      </c>
    </row>
    <row r="36" spans="1:6" s="40" customFormat="1" ht="12" customHeight="1" thickBot="1">
      <c r="A36" s="155" t="s">
        <v>429</v>
      </c>
      <c r="B36" s="216" t="s">
        <v>173</v>
      </c>
      <c r="C36" s="262">
        <v>400</v>
      </c>
      <c r="D36" s="262">
        <v>600</v>
      </c>
      <c r="E36" s="262">
        <v>150</v>
      </c>
      <c r="F36" s="278">
        <v>750</v>
      </c>
    </row>
    <row r="37" spans="1:6" s="40" customFormat="1" ht="12" customHeight="1" thickBot="1">
      <c r="A37" s="10" t="s">
        <v>11</v>
      </c>
      <c r="B37" s="200" t="s">
        <v>330</v>
      </c>
      <c r="C37" s="255">
        <v>25387</v>
      </c>
      <c r="D37" s="255">
        <v>28212</v>
      </c>
      <c r="E37" s="255">
        <v>7174</v>
      </c>
      <c r="F37" s="279">
        <v>35386</v>
      </c>
    </row>
    <row r="38" spans="1:6" s="40" customFormat="1" ht="12" customHeight="1" thickBot="1">
      <c r="A38" s="153" t="s">
        <v>60</v>
      </c>
      <c r="B38" s="201" t="s">
        <v>176</v>
      </c>
      <c r="C38" s="262">
        <v>480</v>
      </c>
      <c r="D38" s="262">
        <v>480</v>
      </c>
      <c r="E38" s="262">
        <v>350</v>
      </c>
      <c r="F38" s="278">
        <v>830</v>
      </c>
    </row>
    <row r="39" spans="1:6" s="40" customFormat="1" ht="12" customHeight="1" thickBot="1">
      <c r="A39" s="154" t="s">
        <v>61</v>
      </c>
      <c r="B39" s="202" t="s">
        <v>177</v>
      </c>
      <c r="C39" s="262">
        <v>200</v>
      </c>
      <c r="D39" s="262">
        <v>1256</v>
      </c>
      <c r="E39" s="262">
        <v>500</v>
      </c>
      <c r="F39" s="278">
        <v>1756</v>
      </c>
    </row>
    <row r="40" spans="1:6" s="40" customFormat="1" ht="12" customHeight="1" thickBot="1">
      <c r="A40" s="154" t="s">
        <v>62</v>
      </c>
      <c r="B40" s="202" t="s">
        <v>178</v>
      </c>
      <c r="C40" s="262"/>
      <c r="D40" s="262"/>
      <c r="E40" s="262"/>
      <c r="F40" s="278"/>
    </row>
    <row r="41" spans="1:6" s="40" customFormat="1" ht="12" customHeight="1" thickBot="1">
      <c r="A41" s="154" t="s">
        <v>105</v>
      </c>
      <c r="B41" s="202" t="s">
        <v>179</v>
      </c>
      <c r="C41" s="262">
        <v>3046</v>
      </c>
      <c r="D41" s="262">
        <v>3046</v>
      </c>
      <c r="E41" s="262">
        <v>5268</v>
      </c>
      <c r="F41" s="278">
        <v>8314</v>
      </c>
    </row>
    <row r="42" spans="1:6" s="40" customFormat="1" ht="12" customHeight="1" thickBot="1">
      <c r="A42" s="154" t="s">
        <v>106</v>
      </c>
      <c r="B42" s="202" t="s">
        <v>180</v>
      </c>
      <c r="C42" s="262">
        <v>16752</v>
      </c>
      <c r="D42" s="262">
        <v>16752</v>
      </c>
      <c r="E42" s="262"/>
      <c r="F42" s="278">
        <v>16752</v>
      </c>
    </row>
    <row r="43" spans="1:6" s="40" customFormat="1" ht="12" customHeight="1" thickBot="1">
      <c r="A43" s="154" t="s">
        <v>107</v>
      </c>
      <c r="B43" s="202" t="s">
        <v>181</v>
      </c>
      <c r="C43" s="262">
        <v>4709</v>
      </c>
      <c r="D43" s="262">
        <v>4709</v>
      </c>
      <c r="E43" s="262">
        <v>1652</v>
      </c>
      <c r="F43" s="278">
        <v>6361</v>
      </c>
    </row>
    <row r="44" spans="1:6" s="40" customFormat="1" ht="12" customHeight="1" thickBot="1">
      <c r="A44" s="154" t="s">
        <v>108</v>
      </c>
      <c r="B44" s="202" t="s">
        <v>182</v>
      </c>
      <c r="C44" s="262"/>
      <c r="D44" s="262">
        <v>616</v>
      </c>
      <c r="E44" s="262">
        <v>-616</v>
      </c>
      <c r="F44" s="278"/>
    </row>
    <row r="45" spans="1:6" s="40" customFormat="1" ht="12" customHeight="1" thickBot="1">
      <c r="A45" s="154" t="s">
        <v>109</v>
      </c>
      <c r="B45" s="202" t="s">
        <v>435</v>
      </c>
      <c r="C45" s="262"/>
      <c r="D45" s="262">
        <v>80</v>
      </c>
      <c r="E45" s="262">
        <v>20</v>
      </c>
      <c r="F45" s="278">
        <v>100</v>
      </c>
    </row>
    <row r="46" spans="1:6" s="40" customFormat="1" ht="12" customHeight="1" thickBot="1">
      <c r="A46" s="154" t="s">
        <v>174</v>
      </c>
      <c r="B46" s="202" t="s">
        <v>184</v>
      </c>
      <c r="C46" s="262"/>
      <c r="D46" s="262"/>
      <c r="E46" s="262"/>
      <c r="F46" s="282"/>
    </row>
    <row r="47" spans="1:6" s="40" customFormat="1" ht="12" customHeight="1" thickBot="1">
      <c r="A47" s="155" t="s">
        <v>175</v>
      </c>
      <c r="B47" s="203" t="s">
        <v>332</v>
      </c>
      <c r="C47" s="262"/>
      <c r="D47" s="262"/>
      <c r="E47" s="262"/>
      <c r="F47" s="282"/>
    </row>
    <row r="48" spans="1:6" s="40" customFormat="1" ht="12" customHeight="1" thickBot="1">
      <c r="A48" s="155" t="s">
        <v>331</v>
      </c>
      <c r="B48" s="203" t="s">
        <v>185</v>
      </c>
      <c r="C48" s="262">
        <v>200</v>
      </c>
      <c r="D48" s="262">
        <v>1273</v>
      </c>
      <c r="E48" s="262"/>
      <c r="F48" s="282">
        <v>1273</v>
      </c>
    </row>
    <row r="49" spans="1:6" s="40" customFormat="1" ht="12" customHeight="1" thickBot="1">
      <c r="A49" s="10" t="s">
        <v>12</v>
      </c>
      <c r="B49" s="200" t="s">
        <v>186</v>
      </c>
      <c r="C49" s="255"/>
      <c r="D49" s="255"/>
      <c r="E49" s="255"/>
      <c r="F49" s="279" t="s">
        <v>468</v>
      </c>
    </row>
    <row r="50" spans="1:6" s="40" customFormat="1" ht="12" customHeight="1" thickBot="1">
      <c r="A50" s="153" t="s">
        <v>63</v>
      </c>
      <c r="B50" s="201" t="s">
        <v>190</v>
      </c>
      <c r="C50" s="262"/>
      <c r="D50" s="262"/>
      <c r="E50" s="262"/>
      <c r="F50" s="282"/>
    </row>
    <row r="51" spans="1:6" s="40" customFormat="1" ht="12" customHeight="1" thickBot="1">
      <c r="A51" s="154" t="s">
        <v>64</v>
      </c>
      <c r="B51" s="202" t="s">
        <v>191</v>
      </c>
      <c r="C51" s="262"/>
      <c r="D51" s="262"/>
      <c r="E51" s="262"/>
      <c r="F51" s="282"/>
    </row>
    <row r="52" spans="1:6" s="40" customFormat="1" ht="12" customHeight="1" thickBot="1">
      <c r="A52" s="154" t="s">
        <v>187</v>
      </c>
      <c r="B52" s="202" t="s">
        <v>192</v>
      </c>
      <c r="C52" s="262"/>
      <c r="D52" s="262"/>
      <c r="E52" s="262"/>
      <c r="F52" s="282"/>
    </row>
    <row r="53" spans="1:6" s="40" customFormat="1" ht="12" customHeight="1" thickBot="1">
      <c r="A53" s="154" t="s">
        <v>188</v>
      </c>
      <c r="B53" s="202" t="s">
        <v>193</v>
      </c>
      <c r="C53" s="262"/>
      <c r="D53" s="262"/>
      <c r="E53" s="262"/>
      <c r="F53" s="282"/>
    </row>
    <row r="54" spans="1:6" s="40" customFormat="1" ht="12" customHeight="1" thickBot="1">
      <c r="A54" s="155" t="s">
        <v>189</v>
      </c>
      <c r="B54" s="203" t="s">
        <v>194</v>
      </c>
      <c r="C54" s="262"/>
      <c r="D54" s="262"/>
      <c r="E54" s="262"/>
      <c r="F54" s="282"/>
    </row>
    <row r="55" spans="1:6" s="40" customFormat="1" ht="12" customHeight="1" thickBot="1">
      <c r="A55" s="10" t="s">
        <v>110</v>
      </c>
      <c r="B55" s="200" t="s">
        <v>195</v>
      </c>
      <c r="C55" s="255"/>
      <c r="D55" s="255"/>
      <c r="E55" s="255"/>
      <c r="F55" s="279"/>
    </row>
    <row r="56" spans="1:6" s="40" customFormat="1" ht="12" customHeight="1" thickBot="1">
      <c r="A56" s="153" t="s">
        <v>65</v>
      </c>
      <c r="B56" s="201" t="s">
        <v>196</v>
      </c>
      <c r="C56" s="262"/>
      <c r="D56" s="262"/>
      <c r="E56" s="262"/>
      <c r="F56" s="278"/>
    </row>
    <row r="57" spans="1:6" s="40" customFormat="1" ht="12" customHeight="1" thickBot="1">
      <c r="A57" s="154" t="s">
        <v>66</v>
      </c>
      <c r="B57" s="202" t="s">
        <v>323</v>
      </c>
      <c r="C57" s="262"/>
      <c r="D57" s="262"/>
      <c r="E57" s="262"/>
      <c r="F57" s="278"/>
    </row>
    <row r="58" spans="1:6" s="40" customFormat="1" ht="12" customHeight="1" thickBot="1">
      <c r="A58" s="154" t="s">
        <v>199</v>
      </c>
      <c r="B58" s="202" t="s">
        <v>197</v>
      </c>
      <c r="C58" s="262"/>
      <c r="D58" s="262"/>
      <c r="E58" s="262"/>
      <c r="F58" s="278"/>
    </row>
    <row r="59" spans="1:6" s="40" customFormat="1" ht="12" customHeight="1" thickBot="1">
      <c r="A59" s="155" t="s">
        <v>200</v>
      </c>
      <c r="B59" s="203" t="s">
        <v>198</v>
      </c>
      <c r="C59" s="262"/>
      <c r="D59" s="262"/>
      <c r="E59" s="262"/>
      <c r="F59" s="278"/>
    </row>
    <row r="60" spans="1:6" s="40" customFormat="1" ht="12" customHeight="1" thickBot="1">
      <c r="A60" s="10" t="s">
        <v>14</v>
      </c>
      <c r="B60" s="204" t="s">
        <v>201</v>
      </c>
      <c r="C60" s="263"/>
      <c r="D60" s="263"/>
      <c r="E60" s="263"/>
      <c r="F60" s="279">
        <f>SUM(F61:F63)</f>
        <v>0</v>
      </c>
    </row>
    <row r="61" spans="1:6" s="40" customFormat="1" ht="12" customHeight="1" thickBot="1">
      <c r="A61" s="153" t="s">
        <v>111</v>
      </c>
      <c r="B61" s="201" t="s">
        <v>203</v>
      </c>
      <c r="C61" s="262"/>
      <c r="D61" s="262"/>
      <c r="E61" s="262"/>
      <c r="F61" s="282"/>
    </row>
    <row r="62" spans="1:6" s="40" customFormat="1" ht="12" customHeight="1" thickBot="1">
      <c r="A62" s="154" t="s">
        <v>112</v>
      </c>
      <c r="B62" s="202" t="s">
        <v>324</v>
      </c>
      <c r="C62" s="262"/>
      <c r="D62" s="262"/>
      <c r="E62" s="262"/>
      <c r="F62" s="282"/>
    </row>
    <row r="63" spans="1:6" s="40" customFormat="1" ht="12" customHeight="1" thickBot="1">
      <c r="A63" s="154" t="s">
        <v>134</v>
      </c>
      <c r="B63" s="202" t="s">
        <v>204</v>
      </c>
      <c r="C63" s="262"/>
      <c r="D63" s="262"/>
      <c r="E63" s="262"/>
      <c r="F63" s="282"/>
    </row>
    <row r="64" spans="1:6" s="40" customFormat="1" ht="12" customHeight="1" thickBot="1">
      <c r="A64" s="155" t="s">
        <v>202</v>
      </c>
      <c r="B64" s="203" t="s">
        <v>205</v>
      </c>
      <c r="C64" s="262"/>
      <c r="D64" s="262"/>
      <c r="E64" s="262"/>
      <c r="F64" s="282"/>
    </row>
    <row r="65" spans="1:6" s="40" customFormat="1" ht="12" customHeight="1" thickBot="1">
      <c r="A65" s="10" t="s">
        <v>15</v>
      </c>
      <c r="B65" s="200" t="s">
        <v>206</v>
      </c>
      <c r="C65" s="255">
        <v>254755</v>
      </c>
      <c r="D65" s="255">
        <v>321102</v>
      </c>
      <c r="E65" s="255">
        <v>74770</v>
      </c>
      <c r="F65" s="280">
        <v>395872</v>
      </c>
    </row>
    <row r="66" spans="1:6" s="40" customFormat="1" ht="12" customHeight="1" thickBot="1">
      <c r="A66" s="156" t="s">
        <v>295</v>
      </c>
      <c r="B66" s="204" t="s">
        <v>208</v>
      </c>
      <c r="C66" s="263"/>
      <c r="D66" s="263"/>
      <c r="E66" s="263"/>
      <c r="F66" s="279">
        <f>SUM(F67:F69)</f>
        <v>0</v>
      </c>
    </row>
    <row r="67" spans="1:6" s="40" customFormat="1" ht="12" customHeight="1" thickBot="1">
      <c r="A67" s="153" t="s">
        <v>239</v>
      </c>
      <c r="B67" s="201" t="s">
        <v>209</v>
      </c>
      <c r="C67" s="262"/>
      <c r="D67" s="262"/>
      <c r="E67" s="262"/>
      <c r="F67" s="282"/>
    </row>
    <row r="68" spans="1:6" s="40" customFormat="1" ht="12" customHeight="1" thickBot="1">
      <c r="A68" s="154" t="s">
        <v>248</v>
      </c>
      <c r="B68" s="202" t="s">
        <v>210</v>
      </c>
      <c r="C68" s="262"/>
      <c r="D68" s="262"/>
      <c r="E68" s="262"/>
      <c r="F68" s="282"/>
    </row>
    <row r="69" spans="1:6" s="40" customFormat="1" ht="12" customHeight="1" thickBot="1">
      <c r="A69" s="155" t="s">
        <v>249</v>
      </c>
      <c r="B69" s="205" t="s">
        <v>211</v>
      </c>
      <c r="C69" s="262"/>
      <c r="D69" s="262"/>
      <c r="E69" s="262"/>
      <c r="F69" s="282"/>
    </row>
    <row r="70" spans="1:6" s="40" customFormat="1" ht="12" customHeight="1" thickBot="1">
      <c r="A70" s="156" t="s">
        <v>212</v>
      </c>
      <c r="B70" s="204" t="s">
        <v>213</v>
      </c>
      <c r="C70" s="263"/>
      <c r="D70" s="263"/>
      <c r="E70" s="263"/>
      <c r="F70" s="279">
        <f>SUM(F71:F74)</f>
        <v>0</v>
      </c>
    </row>
    <row r="71" spans="1:6" s="40" customFormat="1" ht="12" customHeight="1" thickBot="1">
      <c r="A71" s="153" t="s">
        <v>88</v>
      </c>
      <c r="B71" s="201" t="s">
        <v>214</v>
      </c>
      <c r="C71" s="262"/>
      <c r="D71" s="262"/>
      <c r="E71" s="262"/>
      <c r="F71" s="282"/>
    </row>
    <row r="72" spans="1:6" s="40" customFormat="1" ht="12" customHeight="1" thickBot="1">
      <c r="A72" s="154" t="s">
        <v>89</v>
      </c>
      <c r="B72" s="202" t="s">
        <v>215</v>
      </c>
      <c r="C72" s="262"/>
      <c r="D72" s="262"/>
      <c r="E72" s="262"/>
      <c r="F72" s="282"/>
    </row>
    <row r="73" spans="1:6" s="40" customFormat="1" ht="12" customHeight="1" thickBot="1">
      <c r="A73" s="154" t="s">
        <v>240</v>
      </c>
      <c r="B73" s="202" t="s">
        <v>216</v>
      </c>
      <c r="C73" s="262"/>
      <c r="D73" s="262"/>
      <c r="E73" s="262"/>
      <c r="F73" s="282"/>
    </row>
    <row r="74" spans="1:6" s="40" customFormat="1" ht="12" customHeight="1" thickBot="1">
      <c r="A74" s="155" t="s">
        <v>241</v>
      </c>
      <c r="B74" s="203" t="s">
        <v>217</v>
      </c>
      <c r="C74" s="262"/>
      <c r="D74" s="262"/>
      <c r="E74" s="262"/>
      <c r="F74" s="282"/>
    </row>
    <row r="75" spans="1:6" s="40" customFormat="1" ht="12" customHeight="1" thickBot="1">
      <c r="A75" s="156" t="s">
        <v>218</v>
      </c>
      <c r="B75" s="204" t="s">
        <v>219</v>
      </c>
      <c r="C75" s="263">
        <v>61209</v>
      </c>
      <c r="D75" s="263">
        <v>46996</v>
      </c>
      <c r="E75" s="263"/>
      <c r="F75" s="279">
        <f>SUM(F76:F77)</f>
        <v>46996</v>
      </c>
    </row>
    <row r="76" spans="1:6" s="40" customFormat="1" ht="12" customHeight="1" thickBot="1">
      <c r="A76" s="153" t="s">
        <v>242</v>
      </c>
      <c r="B76" s="201" t="s">
        <v>220</v>
      </c>
      <c r="C76" s="262">
        <v>61209</v>
      </c>
      <c r="D76" s="262">
        <v>46996</v>
      </c>
      <c r="E76" s="262"/>
      <c r="F76" s="282">
        <v>46996</v>
      </c>
    </row>
    <row r="77" spans="1:6" s="40" customFormat="1" ht="12" customHeight="1" thickBot="1">
      <c r="A77" s="155" t="s">
        <v>243</v>
      </c>
      <c r="B77" s="203" t="s">
        <v>221</v>
      </c>
      <c r="C77" s="262"/>
      <c r="D77" s="262"/>
      <c r="E77" s="262"/>
      <c r="F77" s="282"/>
    </row>
    <row r="78" spans="1:6" s="39" customFormat="1" ht="12" customHeight="1" thickBot="1">
      <c r="A78" s="156" t="s">
        <v>222</v>
      </c>
      <c r="B78" s="204" t="s">
        <v>223</v>
      </c>
      <c r="C78" s="263"/>
      <c r="D78" s="263"/>
      <c r="E78" s="263"/>
      <c r="F78" s="279">
        <f>SUM(F79:F81)</f>
        <v>0</v>
      </c>
    </row>
    <row r="79" spans="1:6" s="40" customFormat="1" ht="12" customHeight="1" thickBot="1">
      <c r="A79" s="153" t="s">
        <v>244</v>
      </c>
      <c r="B79" s="201" t="s">
        <v>224</v>
      </c>
      <c r="C79" s="262"/>
      <c r="D79" s="262"/>
      <c r="E79" s="262"/>
      <c r="F79" s="282"/>
    </row>
    <row r="80" spans="1:6" s="40" customFormat="1" ht="12" customHeight="1" thickBot="1">
      <c r="A80" s="154" t="s">
        <v>245</v>
      </c>
      <c r="B80" s="202" t="s">
        <v>225</v>
      </c>
      <c r="C80" s="262"/>
      <c r="D80" s="262"/>
      <c r="E80" s="262"/>
      <c r="F80" s="282"/>
    </row>
    <row r="81" spans="1:6" s="40" customFormat="1" ht="12" customHeight="1" thickBot="1">
      <c r="A81" s="155" t="s">
        <v>246</v>
      </c>
      <c r="B81" s="203" t="s">
        <v>226</v>
      </c>
      <c r="C81" s="262"/>
      <c r="D81" s="262"/>
      <c r="E81" s="262"/>
      <c r="F81" s="282"/>
    </row>
    <row r="82" spans="1:6" s="40" customFormat="1" ht="12" customHeight="1" thickBot="1">
      <c r="A82" s="156" t="s">
        <v>227</v>
      </c>
      <c r="B82" s="204" t="s">
        <v>247</v>
      </c>
      <c r="C82" s="263"/>
      <c r="D82" s="263"/>
      <c r="E82" s="263"/>
      <c r="F82" s="279">
        <f>SUM(F83:F86)</f>
        <v>0</v>
      </c>
    </row>
    <row r="83" spans="1:6" s="40" customFormat="1" ht="12" customHeight="1" thickBot="1">
      <c r="A83" s="157" t="s">
        <v>228</v>
      </c>
      <c r="B83" s="201" t="s">
        <v>229</v>
      </c>
      <c r="C83" s="262"/>
      <c r="D83" s="262"/>
      <c r="E83" s="262"/>
      <c r="F83" s="282"/>
    </row>
    <row r="84" spans="1:6" s="40" customFormat="1" ht="12" customHeight="1" thickBot="1">
      <c r="A84" s="158" t="s">
        <v>230</v>
      </c>
      <c r="B84" s="202" t="s">
        <v>231</v>
      </c>
      <c r="C84" s="262"/>
      <c r="D84" s="262"/>
      <c r="E84" s="262"/>
      <c r="F84" s="282"/>
    </row>
    <row r="85" spans="1:6" s="40" customFormat="1" ht="12" customHeight="1" thickBot="1">
      <c r="A85" s="158" t="s">
        <v>232</v>
      </c>
      <c r="B85" s="202" t="s">
        <v>233</v>
      </c>
      <c r="C85" s="262"/>
      <c r="D85" s="262"/>
      <c r="E85" s="262"/>
      <c r="F85" s="282"/>
    </row>
    <row r="86" spans="1:6" s="39" customFormat="1" ht="12" customHeight="1" thickBot="1">
      <c r="A86" s="159" t="s">
        <v>234</v>
      </c>
      <c r="B86" s="203" t="s">
        <v>235</v>
      </c>
      <c r="C86" s="262"/>
      <c r="D86" s="262"/>
      <c r="E86" s="262"/>
      <c r="F86" s="282"/>
    </row>
    <row r="87" spans="1:6" s="39" customFormat="1" ht="12" customHeight="1" thickBot="1">
      <c r="A87" s="156" t="s">
        <v>236</v>
      </c>
      <c r="B87" s="204" t="s">
        <v>371</v>
      </c>
      <c r="C87" s="263"/>
      <c r="D87" s="263"/>
      <c r="E87" s="263"/>
      <c r="F87" s="283"/>
    </row>
    <row r="88" spans="1:6" s="39" customFormat="1" ht="12" customHeight="1" thickBot="1">
      <c r="A88" s="156" t="s">
        <v>395</v>
      </c>
      <c r="B88" s="204" t="s">
        <v>237</v>
      </c>
      <c r="C88" s="263"/>
      <c r="D88" s="263"/>
      <c r="E88" s="263"/>
      <c r="F88" s="283"/>
    </row>
    <row r="89" spans="1:6" s="39" customFormat="1" ht="12" customHeight="1" thickBot="1">
      <c r="A89" s="156" t="s">
        <v>396</v>
      </c>
      <c r="B89" s="206" t="s">
        <v>374</v>
      </c>
      <c r="C89" s="263">
        <v>61209</v>
      </c>
      <c r="D89" s="263">
        <v>46996</v>
      </c>
      <c r="E89" s="263"/>
      <c r="F89" s="280">
        <f>+F66+F70+F75+F78+F82+F88+F87</f>
        <v>46996</v>
      </c>
    </row>
    <row r="90" spans="1:6" s="39" customFormat="1" ht="12" customHeight="1" thickBot="1">
      <c r="A90" s="160" t="s">
        <v>397</v>
      </c>
      <c r="B90" s="207" t="s">
        <v>398</v>
      </c>
      <c r="C90" s="263">
        <v>315964</v>
      </c>
      <c r="D90" s="263">
        <v>368098</v>
      </c>
      <c r="E90" s="263">
        <v>74770</v>
      </c>
      <c r="F90" s="280">
        <f>+F65+F89</f>
        <v>442868</v>
      </c>
    </row>
    <row r="91" spans="1:6" s="40" customFormat="1" ht="15" customHeight="1" thickBot="1">
      <c r="A91" s="77"/>
      <c r="B91" s="78"/>
      <c r="C91" s="284"/>
      <c r="D91" s="284"/>
      <c r="E91" s="284"/>
      <c r="F91" s="285"/>
    </row>
    <row r="92" spans="1:6" s="34" customFormat="1" ht="16.5" customHeight="1" thickBot="1">
      <c r="A92" s="81"/>
      <c r="B92" s="82" t="s">
        <v>43</v>
      </c>
      <c r="C92" s="284"/>
      <c r="D92" s="284"/>
      <c r="E92" s="284"/>
      <c r="F92" s="285"/>
    </row>
    <row r="93" spans="1:6" s="41" customFormat="1" ht="12" customHeight="1" thickBot="1">
      <c r="A93" s="141" t="s">
        <v>7</v>
      </c>
      <c r="B93" s="208" t="s">
        <v>402</v>
      </c>
      <c r="C93" s="255">
        <v>174482</v>
      </c>
      <c r="D93" s="255">
        <v>222903</v>
      </c>
      <c r="E93" s="255">
        <v>7095</v>
      </c>
      <c r="F93" s="279">
        <v>229998</v>
      </c>
    </row>
    <row r="94" spans="1:6" ht="12" customHeight="1" thickBot="1">
      <c r="A94" s="161" t="s">
        <v>67</v>
      </c>
      <c r="B94" s="188" t="s">
        <v>37</v>
      </c>
      <c r="C94" s="257">
        <v>50779</v>
      </c>
      <c r="D94" s="257">
        <v>80956</v>
      </c>
      <c r="E94" s="257">
        <v>3891</v>
      </c>
      <c r="F94" s="278">
        <v>80956</v>
      </c>
    </row>
    <row r="95" spans="1:6" ht="12" customHeight="1" thickBot="1">
      <c r="A95" s="154" t="s">
        <v>68</v>
      </c>
      <c r="B95" s="189" t="s">
        <v>113</v>
      </c>
      <c r="C95" s="257">
        <v>11611</v>
      </c>
      <c r="D95" s="257">
        <v>4174</v>
      </c>
      <c r="E95" s="257">
        <v>700</v>
      </c>
      <c r="F95" s="278">
        <v>15785</v>
      </c>
    </row>
    <row r="96" spans="1:6" ht="12" customHeight="1" thickBot="1">
      <c r="A96" s="154" t="s">
        <v>69</v>
      </c>
      <c r="B96" s="189" t="s">
        <v>86</v>
      </c>
      <c r="C96" s="257">
        <v>73099</v>
      </c>
      <c r="D96" s="257">
        <v>13649</v>
      </c>
      <c r="E96" s="257">
        <v>3569</v>
      </c>
      <c r="F96" s="278">
        <v>86748</v>
      </c>
    </row>
    <row r="97" spans="1:6" ht="12" customHeight="1" thickBot="1">
      <c r="A97" s="154" t="s">
        <v>70</v>
      </c>
      <c r="B97" s="211" t="s">
        <v>114</v>
      </c>
      <c r="C97" s="257">
        <v>24240</v>
      </c>
      <c r="D97" s="257">
        <v>24240</v>
      </c>
      <c r="E97" s="257">
        <v>2007</v>
      </c>
      <c r="F97" s="278">
        <v>26247</v>
      </c>
    </row>
    <row r="98" spans="1:6" ht="12" customHeight="1" thickBot="1">
      <c r="A98" s="154" t="s">
        <v>78</v>
      </c>
      <c r="B98" s="4" t="s">
        <v>115</v>
      </c>
      <c r="C98" s="257">
        <v>11753</v>
      </c>
      <c r="D98" s="257">
        <v>12100</v>
      </c>
      <c r="E98" s="257">
        <v>2</v>
      </c>
      <c r="F98" s="278">
        <v>12102</v>
      </c>
    </row>
    <row r="99" spans="1:6" ht="12" customHeight="1" thickBot="1">
      <c r="A99" s="154" t="s">
        <v>71</v>
      </c>
      <c r="B99" s="189" t="s">
        <v>399</v>
      </c>
      <c r="C99" s="257"/>
      <c r="D99" s="257"/>
      <c r="E99" s="257"/>
      <c r="F99" s="278"/>
    </row>
    <row r="100" spans="1:6" ht="12" customHeight="1" thickBot="1">
      <c r="A100" s="154" t="s">
        <v>72</v>
      </c>
      <c r="B100" s="217" t="s">
        <v>337</v>
      </c>
      <c r="C100" s="257"/>
      <c r="D100" s="257"/>
      <c r="E100" s="257"/>
      <c r="F100" s="278"/>
    </row>
    <row r="101" spans="1:6" ht="12" customHeight="1" thickBot="1">
      <c r="A101" s="154" t="s">
        <v>79</v>
      </c>
      <c r="B101" s="217" t="s">
        <v>336</v>
      </c>
      <c r="C101" s="257"/>
      <c r="D101" s="257"/>
      <c r="E101" s="257"/>
      <c r="F101" s="278"/>
    </row>
    <row r="102" spans="1:6" ht="12" customHeight="1" thickBot="1">
      <c r="A102" s="154" t="s">
        <v>80</v>
      </c>
      <c r="B102" s="217" t="s">
        <v>253</v>
      </c>
      <c r="C102" s="257"/>
      <c r="D102" s="257"/>
      <c r="E102" s="257"/>
      <c r="F102" s="278"/>
    </row>
    <row r="103" spans="1:6" ht="12" customHeight="1" thickBot="1">
      <c r="A103" s="154" t="s">
        <v>81</v>
      </c>
      <c r="B103" s="210" t="s">
        <v>254</v>
      </c>
      <c r="C103" s="257"/>
      <c r="D103" s="257"/>
      <c r="E103" s="257"/>
      <c r="F103" s="278"/>
    </row>
    <row r="104" spans="1:6" ht="12" customHeight="1" thickBot="1">
      <c r="A104" s="154" t="s">
        <v>82</v>
      </c>
      <c r="B104" s="210" t="s">
        <v>255</v>
      </c>
      <c r="C104" s="257"/>
      <c r="D104" s="257"/>
      <c r="E104" s="257"/>
      <c r="F104" s="278"/>
    </row>
    <row r="105" spans="1:6" ht="12" customHeight="1" thickBot="1">
      <c r="A105" s="154" t="s">
        <v>84</v>
      </c>
      <c r="B105" s="217" t="s">
        <v>256</v>
      </c>
      <c r="C105" s="257">
        <v>3305</v>
      </c>
      <c r="D105" s="257">
        <v>347</v>
      </c>
      <c r="E105" s="257"/>
      <c r="F105" s="278">
        <v>3652</v>
      </c>
    </row>
    <row r="106" spans="1:6" ht="12" customHeight="1" thickBot="1">
      <c r="A106" s="154" t="s">
        <v>116</v>
      </c>
      <c r="B106" s="217" t="s">
        <v>257</v>
      </c>
      <c r="C106" s="257"/>
      <c r="D106" s="257"/>
      <c r="E106" s="257"/>
      <c r="F106" s="278"/>
    </row>
    <row r="107" spans="1:6" ht="12" customHeight="1" thickBot="1">
      <c r="A107" s="154" t="s">
        <v>251</v>
      </c>
      <c r="B107" s="210" t="s">
        <v>258</v>
      </c>
      <c r="C107" s="257"/>
      <c r="D107" s="257"/>
      <c r="E107" s="257"/>
      <c r="F107" s="278"/>
    </row>
    <row r="108" spans="1:6" ht="12" customHeight="1" thickBot="1">
      <c r="A108" s="162" t="s">
        <v>252</v>
      </c>
      <c r="B108" s="209" t="s">
        <v>259</v>
      </c>
      <c r="C108" s="257"/>
      <c r="D108" s="257"/>
      <c r="E108" s="257"/>
      <c r="F108" s="278"/>
    </row>
    <row r="109" spans="1:6" ht="12" customHeight="1" thickBot="1">
      <c r="A109" s="154" t="s">
        <v>334</v>
      </c>
      <c r="B109" s="209" t="s">
        <v>260</v>
      </c>
      <c r="C109" s="257"/>
      <c r="D109" s="257"/>
      <c r="E109" s="257"/>
      <c r="F109" s="278"/>
    </row>
    <row r="110" spans="1:6" ht="12" customHeight="1" thickBot="1">
      <c r="A110" s="154" t="s">
        <v>335</v>
      </c>
      <c r="B110" s="210" t="s">
        <v>261</v>
      </c>
      <c r="C110" s="257">
        <v>8448</v>
      </c>
      <c r="D110" s="257">
        <v>8448</v>
      </c>
      <c r="E110" s="257">
        <v>2</v>
      </c>
      <c r="F110" s="278">
        <v>8450</v>
      </c>
    </row>
    <row r="111" spans="1:6" ht="12" customHeight="1" thickBot="1">
      <c r="A111" s="154" t="s">
        <v>339</v>
      </c>
      <c r="B111" s="211" t="s">
        <v>38</v>
      </c>
      <c r="C111" s="257">
        <v>3000</v>
      </c>
      <c r="D111" s="257">
        <v>3074</v>
      </c>
      <c r="E111" s="257">
        <v>-3074</v>
      </c>
      <c r="F111" s="278">
        <v>0</v>
      </c>
    </row>
    <row r="112" spans="1:6" ht="12" customHeight="1" thickBot="1">
      <c r="A112" s="155" t="s">
        <v>340</v>
      </c>
      <c r="B112" s="189" t="s">
        <v>400</v>
      </c>
      <c r="C112" s="257">
        <v>1000</v>
      </c>
      <c r="D112" s="257">
        <v>1074</v>
      </c>
      <c r="E112" s="257">
        <v>-1074</v>
      </c>
      <c r="F112" s="278"/>
    </row>
    <row r="113" spans="1:6" ht="12" customHeight="1" thickBot="1">
      <c r="A113" s="163" t="s">
        <v>341</v>
      </c>
      <c r="B113" s="212" t="s">
        <v>401</v>
      </c>
      <c r="C113" s="257">
        <v>2000</v>
      </c>
      <c r="D113" s="257">
        <v>2000</v>
      </c>
      <c r="E113" s="257">
        <v>-2000</v>
      </c>
      <c r="F113" s="278"/>
    </row>
    <row r="114" spans="1:6" ht="12" customHeight="1" thickBot="1">
      <c r="A114" s="10" t="s">
        <v>8</v>
      </c>
      <c r="B114" s="213" t="s">
        <v>262</v>
      </c>
      <c r="C114" s="255">
        <v>48993</v>
      </c>
      <c r="D114" s="255">
        <v>50530</v>
      </c>
      <c r="E114" s="255">
        <v>67175</v>
      </c>
      <c r="F114" s="279">
        <v>117705</v>
      </c>
    </row>
    <row r="115" spans="1:6" ht="12" customHeight="1" thickBot="1">
      <c r="A115" s="153" t="s">
        <v>73</v>
      </c>
      <c r="B115" s="189" t="s">
        <v>132</v>
      </c>
      <c r="C115" s="257">
        <v>5000</v>
      </c>
      <c r="D115" s="257">
        <v>6537</v>
      </c>
      <c r="E115" s="257">
        <v>-5000</v>
      </c>
      <c r="F115" s="278">
        <v>1537</v>
      </c>
    </row>
    <row r="116" spans="1:6" ht="12" customHeight="1" thickBot="1">
      <c r="A116" s="153" t="s">
        <v>74</v>
      </c>
      <c r="B116" s="191" t="s">
        <v>266</v>
      </c>
      <c r="C116" s="257"/>
      <c r="D116" s="257"/>
      <c r="E116" s="257"/>
      <c r="F116" s="278"/>
    </row>
    <row r="117" spans="1:6" ht="12" customHeight="1" thickBot="1">
      <c r="A117" s="153" t="s">
        <v>75</v>
      </c>
      <c r="B117" s="191" t="s">
        <v>117</v>
      </c>
      <c r="C117" s="257">
        <v>43993</v>
      </c>
      <c r="D117" s="257">
        <v>43993</v>
      </c>
      <c r="E117" s="257">
        <v>72175</v>
      </c>
      <c r="F117" s="278">
        <v>116168</v>
      </c>
    </row>
    <row r="118" spans="1:6" ht="12" customHeight="1" thickBot="1">
      <c r="A118" s="153" t="s">
        <v>76</v>
      </c>
      <c r="B118" s="191" t="s">
        <v>267</v>
      </c>
      <c r="C118" s="257"/>
      <c r="D118" s="257"/>
      <c r="E118" s="257"/>
      <c r="F118" s="278"/>
    </row>
    <row r="119" spans="1:6" ht="12" customHeight="1" thickBot="1">
      <c r="A119" s="153" t="s">
        <v>77</v>
      </c>
      <c r="B119" s="218" t="s">
        <v>135</v>
      </c>
      <c r="C119" s="262"/>
      <c r="D119" s="262"/>
      <c r="E119" s="262"/>
      <c r="F119" s="278"/>
    </row>
    <row r="120" spans="1:6" ht="12" customHeight="1" thickBot="1">
      <c r="A120" s="153" t="s">
        <v>83</v>
      </c>
      <c r="B120" s="219" t="s">
        <v>325</v>
      </c>
      <c r="C120" s="262"/>
      <c r="D120" s="262"/>
      <c r="E120" s="262"/>
      <c r="F120" s="278"/>
    </row>
    <row r="121" spans="1:6" ht="12" customHeight="1" thickBot="1">
      <c r="A121" s="153" t="s">
        <v>85</v>
      </c>
      <c r="B121" s="220" t="s">
        <v>272</v>
      </c>
      <c r="C121" s="257"/>
      <c r="D121" s="257"/>
      <c r="E121" s="257"/>
      <c r="F121" s="278"/>
    </row>
    <row r="122" spans="1:6" ht="12" customHeight="1" thickBot="1">
      <c r="A122" s="153" t="s">
        <v>118</v>
      </c>
      <c r="B122" s="210" t="s">
        <v>255</v>
      </c>
      <c r="C122" s="257"/>
      <c r="D122" s="257"/>
      <c r="E122" s="257"/>
      <c r="F122" s="278"/>
    </row>
    <row r="123" spans="1:6" ht="12" customHeight="1" thickBot="1">
      <c r="A123" s="153" t="s">
        <v>119</v>
      </c>
      <c r="B123" s="210" t="s">
        <v>271</v>
      </c>
      <c r="C123" s="257"/>
      <c r="D123" s="257"/>
      <c r="E123" s="257"/>
      <c r="F123" s="278"/>
    </row>
    <row r="124" spans="1:6" ht="12" customHeight="1" thickBot="1">
      <c r="A124" s="153" t="s">
        <v>120</v>
      </c>
      <c r="B124" s="210" t="s">
        <v>270</v>
      </c>
      <c r="C124" s="257"/>
      <c r="D124" s="257"/>
      <c r="E124" s="257"/>
      <c r="F124" s="278"/>
    </row>
    <row r="125" spans="1:6" ht="12" customHeight="1" thickBot="1">
      <c r="A125" s="153" t="s">
        <v>263</v>
      </c>
      <c r="B125" s="210" t="s">
        <v>258</v>
      </c>
      <c r="C125" s="257"/>
      <c r="D125" s="257"/>
      <c r="E125" s="257"/>
      <c r="F125" s="278"/>
    </row>
    <row r="126" spans="1:6" ht="12" customHeight="1" thickBot="1">
      <c r="A126" s="153" t="s">
        <v>264</v>
      </c>
      <c r="B126" s="210" t="s">
        <v>269</v>
      </c>
      <c r="C126" s="257"/>
      <c r="D126" s="257"/>
      <c r="E126" s="257"/>
      <c r="F126" s="278"/>
    </row>
    <row r="127" spans="1:6" ht="12" customHeight="1" thickBot="1">
      <c r="A127" s="162" t="s">
        <v>265</v>
      </c>
      <c r="B127" s="210" t="s">
        <v>268</v>
      </c>
      <c r="C127" s="257"/>
      <c r="D127" s="257"/>
      <c r="E127" s="257"/>
      <c r="F127" s="278"/>
    </row>
    <row r="128" spans="1:6" ht="12" customHeight="1" thickBot="1">
      <c r="A128" s="10" t="s">
        <v>9</v>
      </c>
      <c r="B128" s="193" t="s">
        <v>344</v>
      </c>
      <c r="C128" s="286">
        <v>223475</v>
      </c>
      <c r="D128" s="286">
        <v>273433</v>
      </c>
      <c r="E128" s="286">
        <v>74270</v>
      </c>
      <c r="F128" s="279">
        <f>+F93+F114</f>
        <v>347703</v>
      </c>
    </row>
    <row r="129" spans="1:6" ht="12" customHeight="1" thickBot="1">
      <c r="A129" s="10" t="s">
        <v>10</v>
      </c>
      <c r="B129" s="193" t="s">
        <v>482</v>
      </c>
      <c r="C129" s="286"/>
      <c r="D129" s="286"/>
      <c r="E129" s="286"/>
      <c r="F129" s="279">
        <f>+F130+F131+F132</f>
        <v>0</v>
      </c>
    </row>
    <row r="130" spans="1:6" s="41" customFormat="1" ht="12" customHeight="1" thickBot="1">
      <c r="A130" s="153" t="s">
        <v>167</v>
      </c>
      <c r="B130" s="192" t="s">
        <v>405</v>
      </c>
      <c r="C130" s="257"/>
      <c r="D130" s="257"/>
      <c r="E130" s="257"/>
      <c r="F130" s="278"/>
    </row>
    <row r="131" spans="1:6" ht="12" customHeight="1" thickBot="1">
      <c r="A131" s="153" t="s">
        <v>168</v>
      </c>
      <c r="B131" s="192" t="s">
        <v>353</v>
      </c>
      <c r="C131" s="257"/>
      <c r="D131" s="257"/>
      <c r="E131" s="257"/>
      <c r="F131" s="278"/>
    </row>
    <row r="132" spans="1:6" ht="12" customHeight="1" thickBot="1">
      <c r="A132" s="162" t="s">
        <v>169</v>
      </c>
      <c r="B132" s="190" t="s">
        <v>404</v>
      </c>
      <c r="C132" s="257"/>
      <c r="D132" s="257"/>
      <c r="E132" s="257"/>
      <c r="F132" s="278"/>
    </row>
    <row r="133" spans="1:6" ht="12" customHeight="1" thickBot="1">
      <c r="A133" s="10" t="s">
        <v>11</v>
      </c>
      <c r="B133" s="193" t="s">
        <v>346</v>
      </c>
      <c r="C133" s="286"/>
      <c r="D133" s="286"/>
      <c r="E133" s="286"/>
      <c r="F133" s="279">
        <f>+F134+F135+F136+F137+F138+F139</f>
        <v>0</v>
      </c>
    </row>
    <row r="134" spans="1:6" ht="12" customHeight="1" thickBot="1">
      <c r="A134" s="153" t="s">
        <v>60</v>
      </c>
      <c r="B134" s="192" t="s">
        <v>355</v>
      </c>
      <c r="C134" s="257"/>
      <c r="D134" s="257"/>
      <c r="E134" s="257"/>
      <c r="F134" s="278"/>
    </row>
    <row r="135" spans="1:6" ht="12" customHeight="1" thickBot="1">
      <c r="A135" s="153" t="s">
        <v>61</v>
      </c>
      <c r="B135" s="192" t="s">
        <v>347</v>
      </c>
      <c r="C135" s="257"/>
      <c r="D135" s="257"/>
      <c r="E135" s="257"/>
      <c r="F135" s="278"/>
    </row>
    <row r="136" spans="1:6" ht="12" customHeight="1" thickBot="1">
      <c r="A136" s="153" t="s">
        <v>62</v>
      </c>
      <c r="B136" s="192" t="s">
        <v>348</v>
      </c>
      <c r="C136" s="257"/>
      <c r="D136" s="257"/>
      <c r="E136" s="257"/>
      <c r="F136" s="278"/>
    </row>
    <row r="137" spans="1:6" ht="12" customHeight="1" thickBot="1">
      <c r="A137" s="153" t="s">
        <v>105</v>
      </c>
      <c r="B137" s="192" t="s">
        <v>403</v>
      </c>
      <c r="C137" s="257"/>
      <c r="D137" s="257"/>
      <c r="E137" s="257"/>
      <c r="F137" s="278"/>
    </row>
    <row r="138" spans="1:6" ht="12" customHeight="1" thickBot="1">
      <c r="A138" s="153" t="s">
        <v>106</v>
      </c>
      <c r="B138" s="192" t="s">
        <v>350</v>
      </c>
      <c r="C138" s="257"/>
      <c r="D138" s="257"/>
      <c r="E138" s="257"/>
      <c r="F138" s="278"/>
    </row>
    <row r="139" spans="1:6" s="41" customFormat="1" ht="12" customHeight="1" thickBot="1">
      <c r="A139" s="162" t="s">
        <v>107</v>
      </c>
      <c r="B139" s="190" t="s">
        <v>351</v>
      </c>
      <c r="C139" s="257"/>
      <c r="D139" s="257"/>
      <c r="E139" s="257"/>
      <c r="F139" s="278"/>
    </row>
    <row r="140" spans="1:14" ht="12" customHeight="1" thickBot="1">
      <c r="A140" s="10" t="s">
        <v>12</v>
      </c>
      <c r="B140" s="193" t="s">
        <v>418</v>
      </c>
      <c r="C140" s="286">
        <v>92489</v>
      </c>
      <c r="D140" s="286">
        <v>94665</v>
      </c>
      <c r="E140" s="286">
        <v>500</v>
      </c>
      <c r="F140" s="280">
        <f>+F141+F142+F144+F145+F143</f>
        <v>95165</v>
      </c>
      <c r="N140" s="87"/>
    </row>
    <row r="141" spans="1:6" ht="13.5" thickBot="1">
      <c r="A141" s="153" t="s">
        <v>63</v>
      </c>
      <c r="B141" s="192" t="s">
        <v>273</v>
      </c>
      <c r="C141" s="257"/>
      <c r="D141" s="257"/>
      <c r="E141" s="257"/>
      <c r="F141" s="278"/>
    </row>
    <row r="142" spans="1:6" ht="12" customHeight="1" thickBot="1">
      <c r="A142" s="153" t="s">
        <v>64</v>
      </c>
      <c r="B142" s="192" t="s">
        <v>274</v>
      </c>
      <c r="C142" s="257">
        <v>5586</v>
      </c>
      <c r="D142" s="257">
        <v>5586</v>
      </c>
      <c r="E142" s="257"/>
      <c r="F142" s="278">
        <v>5586</v>
      </c>
    </row>
    <row r="143" spans="1:6" ht="12" customHeight="1" thickBot="1">
      <c r="A143" s="153" t="s">
        <v>187</v>
      </c>
      <c r="B143" s="192" t="s">
        <v>417</v>
      </c>
      <c r="C143" s="257">
        <v>86903</v>
      </c>
      <c r="D143" s="257">
        <v>89079</v>
      </c>
      <c r="E143" s="257">
        <v>500</v>
      </c>
      <c r="F143" s="278">
        <v>89579</v>
      </c>
    </row>
    <row r="144" spans="1:6" s="41" customFormat="1" ht="12" customHeight="1" thickBot="1">
      <c r="A144" s="153" t="s">
        <v>188</v>
      </c>
      <c r="B144" s="192" t="s">
        <v>360</v>
      </c>
      <c r="C144" s="257"/>
      <c r="D144" s="257"/>
      <c r="E144" s="257"/>
      <c r="F144" s="278"/>
    </row>
    <row r="145" spans="1:6" s="41" customFormat="1" ht="12" customHeight="1" thickBot="1">
      <c r="A145" s="162" t="s">
        <v>189</v>
      </c>
      <c r="B145" s="190" t="s">
        <v>291</v>
      </c>
      <c r="C145" s="257"/>
      <c r="D145" s="257"/>
      <c r="E145" s="257"/>
      <c r="F145" s="278"/>
    </row>
    <row r="146" spans="1:6" s="41" customFormat="1" ht="12" customHeight="1" thickBot="1">
      <c r="A146" s="10" t="s">
        <v>13</v>
      </c>
      <c r="B146" s="193" t="s">
        <v>361</v>
      </c>
      <c r="C146" s="286"/>
      <c r="D146" s="286"/>
      <c r="E146" s="286"/>
      <c r="F146" s="287">
        <f>+F147+F148+F149+F150+F151</f>
        <v>0</v>
      </c>
    </row>
    <row r="147" spans="1:6" s="41" customFormat="1" ht="12" customHeight="1" thickBot="1">
      <c r="A147" s="153" t="s">
        <v>65</v>
      </c>
      <c r="B147" s="192" t="s">
        <v>356</v>
      </c>
      <c r="C147" s="257"/>
      <c r="D147" s="257"/>
      <c r="E147" s="257"/>
      <c r="F147" s="278"/>
    </row>
    <row r="148" spans="1:6" s="41" customFormat="1" ht="12" customHeight="1" thickBot="1">
      <c r="A148" s="153" t="s">
        <v>66</v>
      </c>
      <c r="B148" s="192" t="s">
        <v>363</v>
      </c>
      <c r="C148" s="257"/>
      <c r="D148" s="257"/>
      <c r="E148" s="257"/>
      <c r="F148" s="278"/>
    </row>
    <row r="149" spans="1:6" s="41" customFormat="1" ht="12" customHeight="1" thickBot="1">
      <c r="A149" s="153" t="s">
        <v>199</v>
      </c>
      <c r="B149" s="192" t="s">
        <v>358</v>
      </c>
      <c r="C149" s="257"/>
      <c r="D149" s="257"/>
      <c r="E149" s="257"/>
      <c r="F149" s="278"/>
    </row>
    <row r="150" spans="1:6" s="41" customFormat="1" ht="12" customHeight="1" thickBot="1">
      <c r="A150" s="153" t="s">
        <v>200</v>
      </c>
      <c r="B150" s="192" t="s">
        <v>406</v>
      </c>
      <c r="C150" s="257"/>
      <c r="D150" s="257"/>
      <c r="E150" s="257"/>
      <c r="F150" s="278"/>
    </row>
    <row r="151" spans="1:6" ht="12.75" customHeight="1" thickBot="1">
      <c r="A151" s="162" t="s">
        <v>362</v>
      </c>
      <c r="B151" s="190" t="s">
        <v>365</v>
      </c>
      <c r="C151" s="257"/>
      <c r="D151" s="257"/>
      <c r="E151" s="257"/>
      <c r="F151" s="278"/>
    </row>
    <row r="152" spans="1:6" ht="12.75" customHeight="1" thickBot="1">
      <c r="A152" s="181" t="s">
        <v>14</v>
      </c>
      <c r="B152" s="193" t="s">
        <v>366</v>
      </c>
      <c r="C152" s="286"/>
      <c r="D152" s="286"/>
      <c r="E152" s="286"/>
      <c r="F152" s="287"/>
    </row>
    <row r="153" spans="1:6" ht="12.75" customHeight="1" thickBot="1">
      <c r="A153" s="181" t="s">
        <v>15</v>
      </c>
      <c r="B153" s="193" t="s">
        <v>367</v>
      </c>
      <c r="C153" s="286"/>
      <c r="D153" s="286"/>
      <c r="E153" s="286"/>
      <c r="F153" s="287"/>
    </row>
    <row r="154" spans="1:6" ht="12" customHeight="1" thickBot="1">
      <c r="A154" s="10" t="s">
        <v>16</v>
      </c>
      <c r="B154" s="193" t="s">
        <v>369</v>
      </c>
      <c r="C154" s="286">
        <v>92489</v>
      </c>
      <c r="D154" s="286">
        <v>94665</v>
      </c>
      <c r="E154" s="286">
        <v>500</v>
      </c>
      <c r="F154" s="288">
        <f>+F129+F133+F140+F146+F152+F153</f>
        <v>95165</v>
      </c>
    </row>
    <row r="155" spans="1:6" ht="15" customHeight="1" thickBot="1">
      <c r="A155" s="164" t="s">
        <v>17</v>
      </c>
      <c r="B155" s="214" t="s">
        <v>368</v>
      </c>
      <c r="C155" s="289">
        <v>315964</v>
      </c>
      <c r="D155" s="289">
        <v>368098</v>
      </c>
      <c r="E155" s="289">
        <v>74770</v>
      </c>
      <c r="F155" s="288">
        <f>+F128+F154</f>
        <v>442868</v>
      </c>
    </row>
    <row r="156" spans="1:6" ht="13.5" thickBot="1">
      <c r="A156" s="131"/>
      <c r="B156" s="132"/>
      <c r="C156" s="270"/>
      <c r="D156" s="270"/>
      <c r="E156" s="270"/>
      <c r="F156" s="270"/>
    </row>
    <row r="157" spans="1:6" ht="15" customHeight="1" thickBot="1">
      <c r="A157" s="85" t="s">
        <v>407</v>
      </c>
      <c r="B157" s="86"/>
      <c r="C157" s="290">
        <v>13</v>
      </c>
      <c r="D157" s="290">
        <v>13</v>
      </c>
      <c r="E157" s="290">
        <v>1</v>
      </c>
      <c r="F157" s="291">
        <v>14</v>
      </c>
    </row>
    <row r="158" spans="1:6" ht="14.25" customHeight="1" thickBot="1">
      <c r="A158" s="85" t="s">
        <v>128</v>
      </c>
      <c r="B158" s="86"/>
      <c r="C158" s="290">
        <v>14</v>
      </c>
      <c r="D158" s="290">
        <v>68</v>
      </c>
      <c r="E158" s="290"/>
      <c r="F158" s="291">
        <v>68</v>
      </c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zoomScale="130" zoomScaleNormal="130" zoomScaleSheetLayoutView="85" workbookViewId="0" topLeftCell="A1">
      <selection activeCell="H4" sqref="H4"/>
    </sheetView>
  </sheetViews>
  <sheetFormatPr defaultColWidth="9.00390625" defaultRowHeight="12.75"/>
  <cols>
    <col min="1" max="1" width="11.875" style="133" customWidth="1"/>
    <col min="2" max="2" width="55.125" style="134" customWidth="1"/>
    <col min="3" max="3" width="10.375" style="134" customWidth="1"/>
    <col min="4" max="5" width="9.125" style="134" customWidth="1"/>
    <col min="6" max="6" width="10.125" style="135" customWidth="1"/>
    <col min="7" max="16384" width="9.375" style="2" customWidth="1"/>
  </cols>
  <sheetData>
    <row r="1" spans="1:6" s="1" customFormat="1" ht="16.5" customHeight="1" thickBot="1">
      <c r="A1" s="66"/>
      <c r="B1" s="404" t="s">
        <v>491</v>
      </c>
      <c r="C1" s="404"/>
      <c r="D1" s="404"/>
      <c r="E1" s="404"/>
      <c r="F1" s="405"/>
    </row>
    <row r="2" spans="1:6" s="37" customFormat="1" ht="21" customHeight="1">
      <c r="A2" s="139" t="s">
        <v>48</v>
      </c>
      <c r="B2" s="121" t="s">
        <v>129</v>
      </c>
      <c r="C2" s="183"/>
      <c r="D2" s="183"/>
      <c r="E2" s="183"/>
      <c r="F2" s="123" t="s">
        <v>39</v>
      </c>
    </row>
    <row r="3" spans="1:6" s="37" customFormat="1" ht="16.5" thickBot="1">
      <c r="A3" s="68" t="s">
        <v>125</v>
      </c>
      <c r="B3" s="122" t="s">
        <v>326</v>
      </c>
      <c r="C3" s="184"/>
      <c r="D3" s="184"/>
      <c r="E3" s="184"/>
      <c r="F3" s="180" t="s">
        <v>45</v>
      </c>
    </row>
    <row r="4" spans="1:6" s="38" customFormat="1" ht="15.75" customHeight="1" thickBot="1">
      <c r="A4" s="69"/>
      <c r="B4" s="69"/>
      <c r="C4" s="69"/>
      <c r="D4" s="69"/>
      <c r="E4" s="69"/>
      <c r="F4" s="70" t="s">
        <v>40</v>
      </c>
    </row>
    <row r="5" spans="1:6" ht="24.75" thickBot="1">
      <c r="A5" s="140" t="s">
        <v>127</v>
      </c>
      <c r="B5" s="71" t="s">
        <v>438</v>
      </c>
      <c r="C5" s="185" t="s">
        <v>41</v>
      </c>
      <c r="D5" s="185" t="s">
        <v>471</v>
      </c>
      <c r="E5" s="185" t="s">
        <v>459</v>
      </c>
      <c r="F5" s="124" t="s">
        <v>471</v>
      </c>
    </row>
    <row r="6" spans="1:6" s="34" customFormat="1" ht="12.75" customHeight="1" thickBot="1">
      <c r="A6" s="62"/>
      <c r="B6" s="186" t="s">
        <v>389</v>
      </c>
      <c r="C6" s="381"/>
      <c r="D6" s="381"/>
      <c r="E6" s="381"/>
      <c r="F6" s="381" t="s">
        <v>390</v>
      </c>
    </row>
    <row r="7" spans="1:6" s="34" customFormat="1" ht="15.75" customHeight="1" thickBot="1">
      <c r="A7" s="73"/>
      <c r="B7" s="74" t="s">
        <v>42</v>
      </c>
      <c r="C7" s="382"/>
      <c r="D7" s="382"/>
      <c r="E7" s="382"/>
      <c r="F7" s="383"/>
    </row>
    <row r="8" spans="1:6" s="34" customFormat="1" ht="12" customHeight="1" thickBot="1">
      <c r="A8" s="10" t="s">
        <v>7</v>
      </c>
      <c r="B8" s="200" t="s">
        <v>152</v>
      </c>
      <c r="C8" s="255">
        <v>160066</v>
      </c>
      <c r="D8" s="255">
        <v>168007</v>
      </c>
      <c r="E8" s="255">
        <v>5925</v>
      </c>
      <c r="F8" s="279">
        <v>173932</v>
      </c>
    </row>
    <row r="9" spans="1:6" s="39" customFormat="1" ht="12" customHeight="1" thickBot="1">
      <c r="A9" s="153" t="s">
        <v>67</v>
      </c>
      <c r="B9" s="201" t="s">
        <v>153</v>
      </c>
      <c r="C9" s="262">
        <v>67995</v>
      </c>
      <c r="D9" s="262">
        <v>67995</v>
      </c>
      <c r="E9" s="262"/>
      <c r="F9" s="278">
        <v>67995</v>
      </c>
    </row>
    <row r="10" spans="1:6" s="40" customFormat="1" ht="12" customHeight="1" thickBot="1">
      <c r="A10" s="154" t="s">
        <v>68</v>
      </c>
      <c r="B10" s="202" t="s">
        <v>154</v>
      </c>
      <c r="C10" s="262">
        <v>25406</v>
      </c>
      <c r="D10" s="262">
        <v>25406</v>
      </c>
      <c r="E10" s="262">
        <v>191</v>
      </c>
      <c r="F10" s="278">
        <v>25597</v>
      </c>
    </row>
    <row r="11" spans="1:6" s="40" customFormat="1" ht="12" customHeight="1" thickBot="1">
      <c r="A11" s="154" t="s">
        <v>69</v>
      </c>
      <c r="B11" s="202" t="s">
        <v>485</v>
      </c>
      <c r="C11" s="262">
        <v>53705</v>
      </c>
      <c r="D11" s="262">
        <v>53705</v>
      </c>
      <c r="E11" s="262">
        <v>-147</v>
      </c>
      <c r="F11" s="278">
        <v>53558</v>
      </c>
    </row>
    <row r="12" spans="1:6" s="40" customFormat="1" ht="12" customHeight="1" thickBot="1">
      <c r="A12" s="154" t="s">
        <v>70</v>
      </c>
      <c r="B12" s="202" t="s">
        <v>155</v>
      </c>
      <c r="C12" s="262">
        <v>2899</v>
      </c>
      <c r="D12" s="262">
        <v>2899</v>
      </c>
      <c r="E12" s="262"/>
      <c r="F12" s="278">
        <v>2899</v>
      </c>
    </row>
    <row r="13" spans="1:6" s="40" customFormat="1" ht="12" customHeight="1" thickBot="1">
      <c r="A13" s="154" t="s">
        <v>87</v>
      </c>
      <c r="B13" s="202" t="s">
        <v>394</v>
      </c>
      <c r="C13" s="262">
        <v>10061</v>
      </c>
      <c r="D13" s="262">
        <v>12841</v>
      </c>
      <c r="E13" s="262">
        <v>5881</v>
      </c>
      <c r="F13" s="278">
        <v>18722</v>
      </c>
    </row>
    <row r="14" spans="1:6" s="39" customFormat="1" ht="12" customHeight="1" thickBot="1">
      <c r="A14" s="155" t="s">
        <v>71</v>
      </c>
      <c r="B14" s="203" t="s">
        <v>329</v>
      </c>
      <c r="C14" s="262"/>
      <c r="D14" s="262">
        <v>5161</v>
      </c>
      <c r="E14" s="262"/>
      <c r="F14" s="278">
        <v>5161</v>
      </c>
    </row>
    <row r="15" spans="1:6" s="39" customFormat="1" ht="12" customHeight="1" thickBot="1">
      <c r="A15" s="10" t="s">
        <v>8</v>
      </c>
      <c r="B15" s="204" t="s">
        <v>480</v>
      </c>
      <c r="C15" s="263">
        <v>24252</v>
      </c>
      <c r="D15" s="263">
        <v>66365</v>
      </c>
      <c r="E15" s="263">
        <v>2361</v>
      </c>
      <c r="F15" s="279">
        <v>68726</v>
      </c>
    </row>
    <row r="16" spans="1:6" s="39" customFormat="1" ht="12" customHeight="1" thickBot="1">
      <c r="A16" s="153" t="s">
        <v>73</v>
      </c>
      <c r="B16" s="201" t="s">
        <v>157</v>
      </c>
      <c r="C16" s="262"/>
      <c r="D16" s="262"/>
      <c r="E16" s="262"/>
      <c r="F16" s="278"/>
    </row>
    <row r="17" spans="1:6" s="39" customFormat="1" ht="12" customHeight="1" thickBot="1">
      <c r="A17" s="154" t="s">
        <v>74</v>
      </c>
      <c r="B17" s="202" t="s">
        <v>158</v>
      </c>
      <c r="C17" s="262"/>
      <c r="D17" s="262"/>
      <c r="E17" s="262"/>
      <c r="F17" s="278"/>
    </row>
    <row r="18" spans="1:6" s="39" customFormat="1" ht="12" customHeight="1" thickBot="1">
      <c r="A18" s="154" t="s">
        <v>75</v>
      </c>
      <c r="B18" s="202" t="s">
        <v>319</v>
      </c>
      <c r="C18" s="262"/>
      <c r="D18" s="262"/>
      <c r="E18" s="262"/>
      <c r="F18" s="278"/>
    </row>
    <row r="19" spans="1:6" s="39" customFormat="1" ht="12" customHeight="1" thickBot="1">
      <c r="A19" s="154" t="s">
        <v>76</v>
      </c>
      <c r="B19" s="202" t="s">
        <v>320</v>
      </c>
      <c r="C19" s="262"/>
      <c r="D19" s="262"/>
      <c r="E19" s="262"/>
      <c r="F19" s="278"/>
    </row>
    <row r="20" spans="1:6" s="39" customFormat="1" ht="12" customHeight="1" thickBot="1">
      <c r="A20" s="154" t="s">
        <v>77</v>
      </c>
      <c r="B20" s="202" t="s">
        <v>159</v>
      </c>
      <c r="C20" s="262">
        <v>24252</v>
      </c>
      <c r="D20" s="262">
        <v>66365</v>
      </c>
      <c r="E20" s="262">
        <v>2361</v>
      </c>
      <c r="F20" s="278">
        <v>68726</v>
      </c>
    </row>
    <row r="21" spans="1:6" s="40" customFormat="1" ht="12" customHeight="1" thickBot="1">
      <c r="A21" s="155" t="s">
        <v>83</v>
      </c>
      <c r="B21" s="203" t="s">
        <v>160</v>
      </c>
      <c r="C21" s="262"/>
      <c r="D21" s="262"/>
      <c r="E21" s="262"/>
      <c r="F21" s="278"/>
    </row>
    <row r="22" spans="1:6" s="40" customFormat="1" ht="12" customHeight="1" thickBot="1">
      <c r="A22" s="10" t="s">
        <v>9</v>
      </c>
      <c r="B22" s="200" t="s">
        <v>481</v>
      </c>
      <c r="C22" s="255"/>
      <c r="D22" s="255">
        <v>17268</v>
      </c>
      <c r="E22" s="255">
        <v>58995</v>
      </c>
      <c r="F22" s="279">
        <f>+F23+F24+F25+F26+F27</f>
        <v>76263</v>
      </c>
    </row>
    <row r="23" spans="1:6" s="40" customFormat="1" ht="12" customHeight="1" thickBot="1">
      <c r="A23" s="153" t="s">
        <v>56</v>
      </c>
      <c r="B23" s="201" t="s">
        <v>162</v>
      </c>
      <c r="C23" s="262"/>
      <c r="D23" s="262"/>
      <c r="E23" s="262">
        <v>14988</v>
      </c>
      <c r="F23" s="278">
        <v>14988</v>
      </c>
    </row>
    <row r="24" spans="1:6" s="39" customFormat="1" ht="12" customHeight="1" thickBot="1">
      <c r="A24" s="154" t="s">
        <v>57</v>
      </c>
      <c r="B24" s="202" t="s">
        <v>163</v>
      </c>
      <c r="C24" s="262"/>
      <c r="D24" s="262"/>
      <c r="E24" s="262"/>
      <c r="F24" s="278"/>
    </row>
    <row r="25" spans="1:6" s="40" customFormat="1" ht="12" customHeight="1" thickBot="1">
      <c r="A25" s="154" t="s">
        <v>58</v>
      </c>
      <c r="B25" s="202" t="s">
        <v>321</v>
      </c>
      <c r="C25" s="262"/>
      <c r="D25" s="262"/>
      <c r="E25" s="262"/>
      <c r="F25" s="278"/>
    </row>
    <row r="26" spans="1:6" s="40" customFormat="1" ht="12" customHeight="1" thickBot="1">
      <c r="A26" s="154" t="s">
        <v>59</v>
      </c>
      <c r="B26" s="202" t="s">
        <v>322</v>
      </c>
      <c r="C26" s="262"/>
      <c r="D26" s="262"/>
      <c r="E26" s="262"/>
      <c r="F26" s="278"/>
    </row>
    <row r="27" spans="1:6" s="40" customFormat="1" ht="12" customHeight="1" thickBot="1">
      <c r="A27" s="154" t="s">
        <v>101</v>
      </c>
      <c r="B27" s="202" t="s">
        <v>164</v>
      </c>
      <c r="C27" s="262"/>
      <c r="D27" s="262">
        <v>17268</v>
      </c>
      <c r="E27" s="262">
        <v>44007</v>
      </c>
      <c r="F27" s="278">
        <v>61275</v>
      </c>
    </row>
    <row r="28" spans="1:6" s="40" customFormat="1" ht="12" customHeight="1" thickBot="1">
      <c r="A28" s="155" t="s">
        <v>102</v>
      </c>
      <c r="B28" s="203" t="s">
        <v>165</v>
      </c>
      <c r="C28" s="262"/>
      <c r="D28" s="262"/>
      <c r="E28" s="262"/>
      <c r="F28" s="278"/>
    </row>
    <row r="29" spans="1:6" s="40" customFormat="1" ht="12" customHeight="1" thickBot="1">
      <c r="A29" s="10" t="s">
        <v>103</v>
      </c>
      <c r="B29" s="200" t="s">
        <v>436</v>
      </c>
      <c r="C29" s="255">
        <v>39790</v>
      </c>
      <c r="D29" s="255">
        <v>35990</v>
      </c>
      <c r="E29" s="255">
        <v>313</v>
      </c>
      <c r="F29" s="280">
        <v>36303</v>
      </c>
    </row>
    <row r="30" spans="1:6" s="40" customFormat="1" ht="12" customHeight="1" thickBot="1">
      <c r="A30" s="153" t="s">
        <v>167</v>
      </c>
      <c r="B30" s="201" t="s">
        <v>442</v>
      </c>
      <c r="C30" s="262">
        <v>8500</v>
      </c>
      <c r="D30" s="262">
        <v>8500</v>
      </c>
      <c r="E30" s="262"/>
      <c r="F30" s="278">
        <v>8500</v>
      </c>
    </row>
    <row r="31" spans="1:6" s="40" customFormat="1" ht="12" customHeight="1" thickBot="1">
      <c r="A31" s="154" t="s">
        <v>168</v>
      </c>
      <c r="B31" s="202" t="s">
        <v>466</v>
      </c>
      <c r="C31" s="262"/>
      <c r="D31" s="262">
        <v>5</v>
      </c>
      <c r="E31" s="262"/>
      <c r="F31" s="278">
        <v>5</v>
      </c>
    </row>
    <row r="32" spans="1:6" s="40" customFormat="1" ht="12" customHeight="1" thickBot="1">
      <c r="A32" s="154" t="s">
        <v>169</v>
      </c>
      <c r="B32" s="202" t="s">
        <v>432</v>
      </c>
      <c r="C32" s="262">
        <v>24740</v>
      </c>
      <c r="D32" s="262">
        <v>20740</v>
      </c>
      <c r="E32" s="262">
        <v>-2</v>
      </c>
      <c r="F32" s="278">
        <v>20738</v>
      </c>
    </row>
    <row r="33" spans="1:6" s="40" customFormat="1" ht="12" customHeight="1" thickBot="1">
      <c r="A33" s="154" t="s">
        <v>170</v>
      </c>
      <c r="B33" s="202" t="s">
        <v>433</v>
      </c>
      <c r="C33" s="262">
        <v>150</v>
      </c>
      <c r="D33" s="262">
        <v>100</v>
      </c>
      <c r="E33" s="262">
        <v>120</v>
      </c>
      <c r="F33" s="278">
        <v>220</v>
      </c>
    </row>
    <row r="34" spans="1:6" s="40" customFormat="1" ht="12" customHeight="1" thickBot="1">
      <c r="A34" s="154" t="s">
        <v>427</v>
      </c>
      <c r="B34" s="202" t="s">
        <v>171</v>
      </c>
      <c r="C34" s="262">
        <v>6000</v>
      </c>
      <c r="D34" s="262">
        <v>6000</v>
      </c>
      <c r="E34" s="262"/>
      <c r="F34" s="278">
        <v>6000</v>
      </c>
    </row>
    <row r="35" spans="1:6" s="40" customFormat="1" ht="12" customHeight="1" thickBot="1">
      <c r="A35" s="154" t="s">
        <v>428</v>
      </c>
      <c r="B35" s="202" t="s">
        <v>172</v>
      </c>
      <c r="C35" s="262"/>
      <c r="D35" s="262">
        <v>45</v>
      </c>
      <c r="E35" s="262">
        <v>45</v>
      </c>
      <c r="F35" s="278">
        <v>90</v>
      </c>
    </row>
    <row r="36" spans="1:6" s="40" customFormat="1" ht="12" customHeight="1" thickBot="1">
      <c r="A36" s="155" t="s">
        <v>429</v>
      </c>
      <c r="B36" s="216" t="s">
        <v>173</v>
      </c>
      <c r="C36" s="262">
        <v>400</v>
      </c>
      <c r="D36" s="262">
        <v>600</v>
      </c>
      <c r="E36" s="262">
        <v>150</v>
      </c>
      <c r="F36" s="278">
        <v>750</v>
      </c>
    </row>
    <row r="37" spans="1:6" s="40" customFormat="1" ht="12" customHeight="1" thickBot="1">
      <c r="A37" s="10" t="s">
        <v>11</v>
      </c>
      <c r="B37" s="200" t="s">
        <v>330</v>
      </c>
      <c r="C37" s="255">
        <v>25387</v>
      </c>
      <c r="D37" s="255">
        <v>28212</v>
      </c>
      <c r="E37" s="255">
        <v>7174</v>
      </c>
      <c r="F37" s="279">
        <v>35386</v>
      </c>
    </row>
    <row r="38" spans="1:6" s="40" customFormat="1" ht="12" customHeight="1" thickBot="1">
      <c r="A38" s="153" t="s">
        <v>60</v>
      </c>
      <c r="B38" s="201" t="s">
        <v>176</v>
      </c>
      <c r="C38" s="262">
        <v>480</v>
      </c>
      <c r="D38" s="262">
        <v>480</v>
      </c>
      <c r="E38" s="262">
        <v>350</v>
      </c>
      <c r="F38" s="278">
        <v>830</v>
      </c>
    </row>
    <row r="39" spans="1:6" s="40" customFormat="1" ht="12" customHeight="1" thickBot="1">
      <c r="A39" s="154" t="s">
        <v>61</v>
      </c>
      <c r="B39" s="202" t="s">
        <v>177</v>
      </c>
      <c r="C39" s="262">
        <v>200</v>
      </c>
      <c r="D39" s="262">
        <v>1256</v>
      </c>
      <c r="E39" s="262">
        <v>500</v>
      </c>
      <c r="F39" s="278">
        <v>1756</v>
      </c>
    </row>
    <row r="40" spans="1:6" s="40" customFormat="1" ht="12" customHeight="1" thickBot="1">
      <c r="A40" s="154" t="s">
        <v>62</v>
      </c>
      <c r="B40" s="202" t="s">
        <v>178</v>
      </c>
      <c r="C40" s="262"/>
      <c r="D40" s="262"/>
      <c r="E40" s="262"/>
      <c r="F40" s="278"/>
    </row>
    <row r="41" spans="1:6" s="40" customFormat="1" ht="12" customHeight="1" thickBot="1">
      <c r="A41" s="154" t="s">
        <v>105</v>
      </c>
      <c r="B41" s="202" t="s">
        <v>179</v>
      </c>
      <c r="C41" s="262">
        <v>3046</v>
      </c>
      <c r="D41" s="262">
        <v>3046</v>
      </c>
      <c r="E41" s="262">
        <v>5268</v>
      </c>
      <c r="F41" s="278">
        <v>8314</v>
      </c>
    </row>
    <row r="42" spans="1:6" s="40" customFormat="1" ht="12" customHeight="1" thickBot="1">
      <c r="A42" s="154" t="s">
        <v>106</v>
      </c>
      <c r="B42" s="202" t="s">
        <v>180</v>
      </c>
      <c r="C42" s="262">
        <v>16752</v>
      </c>
      <c r="D42" s="262">
        <v>16752</v>
      </c>
      <c r="E42" s="262"/>
      <c r="F42" s="278">
        <v>16752</v>
      </c>
    </row>
    <row r="43" spans="1:6" s="40" customFormat="1" ht="12" customHeight="1" thickBot="1">
      <c r="A43" s="154" t="s">
        <v>107</v>
      </c>
      <c r="B43" s="202" t="s">
        <v>181</v>
      </c>
      <c r="C43" s="262">
        <v>4709</v>
      </c>
      <c r="D43" s="262">
        <v>4709</v>
      </c>
      <c r="E43" s="262">
        <v>1652</v>
      </c>
      <c r="F43" s="278">
        <v>6361</v>
      </c>
    </row>
    <row r="44" spans="1:6" s="40" customFormat="1" ht="12" customHeight="1" thickBot="1">
      <c r="A44" s="154" t="s">
        <v>108</v>
      </c>
      <c r="B44" s="202" t="s">
        <v>182</v>
      </c>
      <c r="C44" s="262"/>
      <c r="D44" s="262">
        <v>616</v>
      </c>
      <c r="E44" s="262">
        <v>-616</v>
      </c>
      <c r="F44" s="278"/>
    </row>
    <row r="45" spans="1:6" s="40" customFormat="1" ht="12" customHeight="1" thickBot="1">
      <c r="A45" s="154" t="s">
        <v>109</v>
      </c>
      <c r="B45" s="202" t="s">
        <v>435</v>
      </c>
      <c r="C45" s="262"/>
      <c r="D45" s="262">
        <v>80</v>
      </c>
      <c r="E45" s="262">
        <v>20</v>
      </c>
      <c r="F45" s="278">
        <v>100</v>
      </c>
    </row>
    <row r="46" spans="1:6" s="40" customFormat="1" ht="12" customHeight="1" thickBot="1">
      <c r="A46" s="154" t="s">
        <v>174</v>
      </c>
      <c r="B46" s="202" t="s">
        <v>184</v>
      </c>
      <c r="C46" s="262"/>
      <c r="D46" s="262"/>
      <c r="E46" s="262"/>
      <c r="F46" s="282"/>
    </row>
    <row r="47" spans="1:6" s="40" customFormat="1" ht="12" customHeight="1" thickBot="1">
      <c r="A47" s="155" t="s">
        <v>175</v>
      </c>
      <c r="B47" s="203" t="s">
        <v>332</v>
      </c>
      <c r="C47" s="262"/>
      <c r="D47" s="262"/>
      <c r="E47" s="262"/>
      <c r="F47" s="282"/>
    </row>
    <row r="48" spans="1:6" s="40" customFormat="1" ht="12" customHeight="1" thickBot="1">
      <c r="A48" s="155" t="s">
        <v>331</v>
      </c>
      <c r="B48" s="203" t="s">
        <v>185</v>
      </c>
      <c r="C48" s="262">
        <v>200</v>
      </c>
      <c r="D48" s="262">
        <v>1273</v>
      </c>
      <c r="E48" s="262"/>
      <c r="F48" s="282">
        <v>1273</v>
      </c>
    </row>
    <row r="49" spans="1:6" s="40" customFormat="1" ht="12" customHeight="1" thickBot="1">
      <c r="A49" s="10" t="s">
        <v>12</v>
      </c>
      <c r="B49" s="200" t="s">
        <v>186</v>
      </c>
      <c r="C49" s="255"/>
      <c r="D49" s="255"/>
      <c r="E49" s="255"/>
      <c r="F49" s="279">
        <f>SUM(F50:F54)</f>
        <v>0</v>
      </c>
    </row>
    <row r="50" spans="1:6" s="40" customFormat="1" ht="12" customHeight="1" thickBot="1">
      <c r="A50" s="153" t="s">
        <v>63</v>
      </c>
      <c r="B50" s="201" t="s">
        <v>190</v>
      </c>
      <c r="C50" s="262"/>
      <c r="D50" s="262"/>
      <c r="E50" s="262"/>
      <c r="F50" s="282"/>
    </row>
    <row r="51" spans="1:6" s="40" customFormat="1" ht="12" customHeight="1" thickBot="1">
      <c r="A51" s="154" t="s">
        <v>64</v>
      </c>
      <c r="B51" s="202" t="s">
        <v>191</v>
      </c>
      <c r="C51" s="262"/>
      <c r="D51" s="262"/>
      <c r="E51" s="262"/>
      <c r="F51" s="282"/>
    </row>
    <row r="52" spans="1:6" s="40" customFormat="1" ht="12" customHeight="1" thickBot="1">
      <c r="A52" s="154" t="s">
        <v>187</v>
      </c>
      <c r="B52" s="202" t="s">
        <v>192</v>
      </c>
      <c r="C52" s="262"/>
      <c r="D52" s="262"/>
      <c r="E52" s="262"/>
      <c r="F52" s="282"/>
    </row>
    <row r="53" spans="1:6" s="40" customFormat="1" ht="12" customHeight="1" thickBot="1">
      <c r="A53" s="154" t="s">
        <v>188</v>
      </c>
      <c r="B53" s="202" t="s">
        <v>193</v>
      </c>
      <c r="C53" s="262"/>
      <c r="D53" s="262"/>
      <c r="E53" s="262"/>
      <c r="F53" s="282"/>
    </row>
    <row r="54" spans="1:6" s="40" customFormat="1" ht="12" customHeight="1" thickBot="1">
      <c r="A54" s="155" t="s">
        <v>189</v>
      </c>
      <c r="B54" s="203" t="s">
        <v>194</v>
      </c>
      <c r="C54" s="262"/>
      <c r="D54" s="262"/>
      <c r="E54" s="262"/>
      <c r="F54" s="282"/>
    </row>
    <row r="55" spans="1:6" s="40" customFormat="1" ht="12" customHeight="1" thickBot="1">
      <c r="A55" s="10" t="s">
        <v>110</v>
      </c>
      <c r="B55" s="200" t="s">
        <v>195</v>
      </c>
      <c r="C55" s="255"/>
      <c r="D55" s="255"/>
      <c r="E55" s="255"/>
      <c r="F55" s="279">
        <f>SUM(F56:F58)</f>
        <v>0</v>
      </c>
    </row>
    <row r="56" spans="1:6" s="40" customFormat="1" ht="12" customHeight="1" thickBot="1">
      <c r="A56" s="153" t="s">
        <v>65</v>
      </c>
      <c r="B56" s="201" t="s">
        <v>196</v>
      </c>
      <c r="C56" s="262"/>
      <c r="D56" s="262"/>
      <c r="E56" s="262"/>
      <c r="F56" s="278"/>
    </row>
    <row r="57" spans="1:6" s="40" customFormat="1" ht="12" customHeight="1" thickBot="1">
      <c r="A57" s="154" t="s">
        <v>66</v>
      </c>
      <c r="B57" s="202" t="s">
        <v>323</v>
      </c>
      <c r="C57" s="262"/>
      <c r="D57" s="262"/>
      <c r="E57" s="262"/>
      <c r="F57" s="278"/>
    </row>
    <row r="58" spans="1:6" s="40" customFormat="1" ht="12" customHeight="1" thickBot="1">
      <c r="A58" s="154" t="s">
        <v>199</v>
      </c>
      <c r="B58" s="202" t="s">
        <v>197</v>
      </c>
      <c r="C58" s="262"/>
      <c r="D58" s="262"/>
      <c r="E58" s="262"/>
      <c r="F58" s="278"/>
    </row>
    <row r="59" spans="1:6" s="40" customFormat="1" ht="12" customHeight="1" thickBot="1">
      <c r="A59" s="155" t="s">
        <v>200</v>
      </c>
      <c r="B59" s="203" t="s">
        <v>198</v>
      </c>
      <c r="C59" s="262"/>
      <c r="D59" s="262"/>
      <c r="E59" s="262"/>
      <c r="F59" s="278"/>
    </row>
    <row r="60" spans="1:6" s="40" customFormat="1" ht="12" customHeight="1" thickBot="1">
      <c r="A60" s="10" t="s">
        <v>14</v>
      </c>
      <c r="B60" s="204" t="s">
        <v>201</v>
      </c>
      <c r="C60" s="263"/>
      <c r="D60" s="263"/>
      <c r="E60" s="263"/>
      <c r="F60" s="279">
        <f>SUM(F61:F63)</f>
        <v>0</v>
      </c>
    </row>
    <row r="61" spans="1:6" s="40" customFormat="1" ht="12" customHeight="1" thickBot="1">
      <c r="A61" s="153" t="s">
        <v>111</v>
      </c>
      <c r="B61" s="201" t="s">
        <v>203</v>
      </c>
      <c r="C61" s="262"/>
      <c r="D61" s="262"/>
      <c r="E61" s="262"/>
      <c r="F61" s="282"/>
    </row>
    <row r="62" spans="1:6" s="40" customFormat="1" ht="12" customHeight="1" thickBot="1">
      <c r="A62" s="154" t="s">
        <v>112</v>
      </c>
      <c r="B62" s="202" t="s">
        <v>324</v>
      </c>
      <c r="C62" s="262"/>
      <c r="D62" s="262"/>
      <c r="E62" s="262"/>
      <c r="F62" s="282"/>
    </row>
    <row r="63" spans="1:6" s="40" customFormat="1" ht="12" customHeight="1" thickBot="1">
      <c r="A63" s="154" t="s">
        <v>134</v>
      </c>
      <c r="B63" s="202" t="s">
        <v>204</v>
      </c>
      <c r="C63" s="262"/>
      <c r="D63" s="262"/>
      <c r="E63" s="262"/>
      <c r="F63" s="282"/>
    </row>
    <row r="64" spans="1:6" s="40" customFormat="1" ht="12" customHeight="1" thickBot="1">
      <c r="A64" s="155" t="s">
        <v>202</v>
      </c>
      <c r="B64" s="203" t="s">
        <v>205</v>
      </c>
      <c r="C64" s="262"/>
      <c r="D64" s="262"/>
      <c r="E64" s="262"/>
      <c r="F64" s="282"/>
    </row>
    <row r="65" spans="1:6" s="40" customFormat="1" ht="12" customHeight="1" thickBot="1">
      <c r="A65" s="10" t="s">
        <v>15</v>
      </c>
      <c r="B65" s="200" t="s">
        <v>206</v>
      </c>
      <c r="C65" s="255">
        <v>249495</v>
      </c>
      <c r="D65" s="255">
        <v>315842</v>
      </c>
      <c r="E65" s="255">
        <v>74768</v>
      </c>
      <c r="F65" s="280">
        <f>+F8+F15+F22+F29+F37+F49+F55+F60</f>
        <v>390610</v>
      </c>
    </row>
    <row r="66" spans="1:6" s="40" customFormat="1" ht="12" customHeight="1" thickBot="1">
      <c r="A66" s="156" t="s">
        <v>295</v>
      </c>
      <c r="B66" s="204" t="s">
        <v>208</v>
      </c>
      <c r="C66" s="263"/>
      <c r="D66" s="263"/>
      <c r="E66" s="263"/>
      <c r="F66" s="279">
        <f>SUM(F67:F69)</f>
        <v>0</v>
      </c>
    </row>
    <row r="67" spans="1:6" s="40" customFormat="1" ht="12" customHeight="1" thickBot="1">
      <c r="A67" s="153" t="s">
        <v>239</v>
      </c>
      <c r="B67" s="201" t="s">
        <v>209</v>
      </c>
      <c r="C67" s="262"/>
      <c r="D67" s="262"/>
      <c r="E67" s="262"/>
      <c r="F67" s="282"/>
    </row>
    <row r="68" spans="1:6" s="40" customFormat="1" ht="12" customHeight="1" thickBot="1">
      <c r="A68" s="154" t="s">
        <v>248</v>
      </c>
      <c r="B68" s="202" t="s">
        <v>210</v>
      </c>
      <c r="C68" s="262"/>
      <c r="D68" s="262"/>
      <c r="E68" s="262"/>
      <c r="F68" s="282"/>
    </row>
    <row r="69" spans="1:6" s="40" customFormat="1" ht="12" customHeight="1" thickBot="1">
      <c r="A69" s="155" t="s">
        <v>249</v>
      </c>
      <c r="B69" s="205" t="s">
        <v>211</v>
      </c>
      <c r="C69" s="262"/>
      <c r="D69" s="262"/>
      <c r="E69" s="262"/>
      <c r="F69" s="282"/>
    </row>
    <row r="70" spans="1:6" s="40" customFormat="1" ht="12" customHeight="1" thickBot="1">
      <c r="A70" s="156" t="s">
        <v>212</v>
      </c>
      <c r="B70" s="204" t="s">
        <v>213</v>
      </c>
      <c r="C70" s="263"/>
      <c r="D70" s="263"/>
      <c r="E70" s="263"/>
      <c r="F70" s="279">
        <f>SUM(F71:F74)</f>
        <v>0</v>
      </c>
    </row>
    <row r="71" spans="1:6" s="40" customFormat="1" ht="12" customHeight="1" thickBot="1">
      <c r="A71" s="153" t="s">
        <v>88</v>
      </c>
      <c r="B71" s="201" t="s">
        <v>214</v>
      </c>
      <c r="C71" s="262"/>
      <c r="D71" s="262"/>
      <c r="E71" s="262"/>
      <c r="F71" s="282"/>
    </row>
    <row r="72" spans="1:6" s="40" customFormat="1" ht="12" customHeight="1" thickBot="1">
      <c r="A72" s="154" t="s">
        <v>89</v>
      </c>
      <c r="B72" s="202" t="s">
        <v>215</v>
      </c>
      <c r="C72" s="262"/>
      <c r="D72" s="262"/>
      <c r="E72" s="262"/>
      <c r="F72" s="282"/>
    </row>
    <row r="73" spans="1:6" s="40" customFormat="1" ht="12" customHeight="1" thickBot="1">
      <c r="A73" s="154" t="s">
        <v>240</v>
      </c>
      <c r="B73" s="202" t="s">
        <v>216</v>
      </c>
      <c r="C73" s="262"/>
      <c r="D73" s="262"/>
      <c r="E73" s="262"/>
      <c r="F73" s="282"/>
    </row>
    <row r="74" spans="1:6" s="40" customFormat="1" ht="12" customHeight="1" thickBot="1">
      <c r="A74" s="155" t="s">
        <v>241</v>
      </c>
      <c r="B74" s="203" t="s">
        <v>217</v>
      </c>
      <c r="C74" s="262"/>
      <c r="D74" s="262"/>
      <c r="E74" s="262"/>
      <c r="F74" s="282"/>
    </row>
    <row r="75" spans="1:6" s="40" customFormat="1" ht="12" customHeight="1" thickBot="1">
      <c r="A75" s="156" t="s">
        <v>218</v>
      </c>
      <c r="B75" s="204" t="s">
        <v>219</v>
      </c>
      <c r="C75" s="263">
        <v>61209</v>
      </c>
      <c r="D75" s="263">
        <v>46996</v>
      </c>
      <c r="E75" s="263"/>
      <c r="F75" s="279">
        <f>SUM(F76:F77)</f>
        <v>46996</v>
      </c>
    </row>
    <row r="76" spans="1:6" s="40" customFormat="1" ht="12" customHeight="1" thickBot="1">
      <c r="A76" s="153" t="s">
        <v>242</v>
      </c>
      <c r="B76" s="201" t="s">
        <v>220</v>
      </c>
      <c r="C76" s="262">
        <v>61209</v>
      </c>
      <c r="D76" s="262">
        <v>46996</v>
      </c>
      <c r="E76" s="262"/>
      <c r="F76" s="282">
        <v>46996</v>
      </c>
    </row>
    <row r="77" spans="1:6" s="40" customFormat="1" ht="12" customHeight="1" thickBot="1">
      <c r="A77" s="155" t="s">
        <v>243</v>
      </c>
      <c r="B77" s="203" t="s">
        <v>221</v>
      </c>
      <c r="C77" s="262"/>
      <c r="D77" s="262"/>
      <c r="E77" s="262"/>
      <c r="F77" s="282"/>
    </row>
    <row r="78" spans="1:6" s="39" customFormat="1" ht="12" customHeight="1" thickBot="1">
      <c r="A78" s="156" t="s">
        <v>222</v>
      </c>
      <c r="B78" s="204" t="s">
        <v>223</v>
      </c>
      <c r="C78" s="263"/>
      <c r="D78" s="263"/>
      <c r="E78" s="263"/>
      <c r="F78" s="279">
        <f>SUM(F79:F81)</f>
        <v>0</v>
      </c>
    </row>
    <row r="79" spans="1:6" s="40" customFormat="1" ht="12" customHeight="1" thickBot="1">
      <c r="A79" s="153" t="s">
        <v>244</v>
      </c>
      <c r="B79" s="201" t="s">
        <v>224</v>
      </c>
      <c r="C79" s="262"/>
      <c r="D79" s="262"/>
      <c r="E79" s="262"/>
      <c r="F79" s="282"/>
    </row>
    <row r="80" spans="1:6" s="40" customFormat="1" ht="12" customHeight="1" thickBot="1">
      <c r="A80" s="154" t="s">
        <v>245</v>
      </c>
      <c r="B80" s="202" t="s">
        <v>225</v>
      </c>
      <c r="C80" s="262"/>
      <c r="D80" s="262"/>
      <c r="E80" s="262"/>
      <c r="F80" s="282"/>
    </row>
    <row r="81" spans="1:6" s="40" customFormat="1" ht="12" customHeight="1" thickBot="1">
      <c r="A81" s="155" t="s">
        <v>246</v>
      </c>
      <c r="B81" s="203" t="s">
        <v>226</v>
      </c>
      <c r="C81" s="262"/>
      <c r="D81" s="262"/>
      <c r="E81" s="262"/>
      <c r="F81" s="282"/>
    </row>
    <row r="82" spans="1:6" s="40" customFormat="1" ht="12" customHeight="1" thickBot="1">
      <c r="A82" s="156" t="s">
        <v>227</v>
      </c>
      <c r="B82" s="204" t="s">
        <v>247</v>
      </c>
      <c r="C82" s="263"/>
      <c r="D82" s="263"/>
      <c r="E82" s="263"/>
      <c r="F82" s="279">
        <f>SUM(F83:F86)</f>
        <v>0</v>
      </c>
    </row>
    <row r="83" spans="1:6" s="40" customFormat="1" ht="12" customHeight="1" thickBot="1">
      <c r="A83" s="157" t="s">
        <v>228</v>
      </c>
      <c r="B83" s="201" t="s">
        <v>229</v>
      </c>
      <c r="C83" s="262"/>
      <c r="D83" s="262"/>
      <c r="E83" s="262"/>
      <c r="F83" s="282"/>
    </row>
    <row r="84" spans="1:6" s="40" customFormat="1" ht="12" customHeight="1" thickBot="1">
      <c r="A84" s="158" t="s">
        <v>230</v>
      </c>
      <c r="B84" s="202" t="s">
        <v>231</v>
      </c>
      <c r="C84" s="262"/>
      <c r="D84" s="262"/>
      <c r="E84" s="262"/>
      <c r="F84" s="282"/>
    </row>
    <row r="85" spans="1:6" s="40" customFormat="1" ht="12" customHeight="1" thickBot="1">
      <c r="A85" s="158" t="s">
        <v>232</v>
      </c>
      <c r="B85" s="202" t="s">
        <v>233</v>
      </c>
      <c r="C85" s="262"/>
      <c r="D85" s="262"/>
      <c r="E85" s="262"/>
      <c r="F85" s="282"/>
    </row>
    <row r="86" spans="1:6" s="39" customFormat="1" ht="12" customHeight="1" thickBot="1">
      <c r="A86" s="159" t="s">
        <v>234</v>
      </c>
      <c r="B86" s="203" t="s">
        <v>235</v>
      </c>
      <c r="C86" s="262"/>
      <c r="D86" s="262"/>
      <c r="E86" s="262"/>
      <c r="F86" s="282"/>
    </row>
    <row r="87" spans="1:6" s="39" customFormat="1" ht="12" customHeight="1" thickBot="1">
      <c r="A87" s="156" t="s">
        <v>236</v>
      </c>
      <c r="B87" s="204" t="s">
        <v>371</v>
      </c>
      <c r="C87" s="263"/>
      <c r="D87" s="263"/>
      <c r="E87" s="263"/>
      <c r="F87" s="283"/>
    </row>
    <row r="88" spans="1:6" s="39" customFormat="1" ht="12" customHeight="1" thickBot="1">
      <c r="A88" s="156" t="s">
        <v>395</v>
      </c>
      <c r="B88" s="204" t="s">
        <v>237</v>
      </c>
      <c r="C88" s="263"/>
      <c r="D88" s="263"/>
      <c r="E88" s="263"/>
      <c r="F88" s="283"/>
    </row>
    <row r="89" spans="1:6" s="39" customFormat="1" ht="12" customHeight="1" thickBot="1">
      <c r="A89" s="156" t="s">
        <v>396</v>
      </c>
      <c r="B89" s="206" t="s">
        <v>374</v>
      </c>
      <c r="C89" s="263">
        <v>61209</v>
      </c>
      <c r="D89" s="263">
        <v>46996</v>
      </c>
      <c r="E89" s="263"/>
      <c r="F89" s="280">
        <f>+F66+F70+F75+F78+F82+F88+F87</f>
        <v>46996</v>
      </c>
    </row>
    <row r="90" spans="1:6" s="39" customFormat="1" ht="12" customHeight="1" thickBot="1">
      <c r="A90" s="160" t="s">
        <v>397</v>
      </c>
      <c r="B90" s="207" t="s">
        <v>398</v>
      </c>
      <c r="C90" s="263">
        <v>310704</v>
      </c>
      <c r="D90" s="263">
        <v>362838</v>
      </c>
      <c r="E90" s="263">
        <v>68887</v>
      </c>
      <c r="F90" s="280">
        <f>+F65+F89</f>
        <v>437606</v>
      </c>
    </row>
    <row r="91" spans="1:6" s="40" customFormat="1" ht="15" customHeight="1" thickBot="1">
      <c r="A91" s="77"/>
      <c r="B91" s="78"/>
      <c r="C91" s="284"/>
      <c r="D91" s="284"/>
      <c r="E91" s="284"/>
      <c r="F91" s="285"/>
    </row>
    <row r="92" spans="1:6" s="34" customFormat="1" ht="16.5" customHeight="1" thickBot="1">
      <c r="A92" s="81"/>
      <c r="B92" s="82" t="s">
        <v>43</v>
      </c>
      <c r="C92" s="284"/>
      <c r="D92" s="284"/>
      <c r="E92" s="284"/>
      <c r="F92" s="285"/>
    </row>
    <row r="93" spans="1:6" s="41" customFormat="1" ht="12" customHeight="1" thickBot="1">
      <c r="A93" s="141" t="s">
        <v>7</v>
      </c>
      <c r="B93" s="208" t="s">
        <v>402</v>
      </c>
      <c r="C93" s="255">
        <v>169222</v>
      </c>
      <c r="D93" s="255">
        <v>217643</v>
      </c>
      <c r="E93" s="255">
        <v>7093</v>
      </c>
      <c r="F93" s="279">
        <v>224736</v>
      </c>
    </row>
    <row r="94" spans="1:6" ht="12" customHeight="1" thickBot="1">
      <c r="A94" s="161" t="s">
        <v>67</v>
      </c>
      <c r="B94" s="188" t="s">
        <v>37</v>
      </c>
      <c r="C94" s="257">
        <v>50779</v>
      </c>
      <c r="D94" s="257">
        <v>80956</v>
      </c>
      <c r="E94" s="257">
        <v>3891</v>
      </c>
      <c r="F94" s="278">
        <v>84847</v>
      </c>
    </row>
    <row r="95" spans="1:6" ht="12" customHeight="1" thickBot="1">
      <c r="A95" s="154" t="s">
        <v>68</v>
      </c>
      <c r="B95" s="189" t="s">
        <v>113</v>
      </c>
      <c r="C95" s="257">
        <v>11611</v>
      </c>
      <c r="D95" s="257">
        <v>15785</v>
      </c>
      <c r="E95" s="257">
        <v>700</v>
      </c>
      <c r="F95" s="278">
        <v>16485</v>
      </c>
    </row>
    <row r="96" spans="1:6" ht="12" customHeight="1" thickBot="1">
      <c r="A96" s="154" t="s">
        <v>69</v>
      </c>
      <c r="B96" s="189" t="s">
        <v>86</v>
      </c>
      <c r="C96" s="257">
        <v>73099</v>
      </c>
      <c r="D96" s="257">
        <v>86748</v>
      </c>
      <c r="E96" s="257">
        <v>3569</v>
      </c>
      <c r="F96" s="278">
        <v>90317</v>
      </c>
    </row>
    <row r="97" spans="1:6" ht="12" customHeight="1" thickBot="1">
      <c r="A97" s="154" t="s">
        <v>70</v>
      </c>
      <c r="B97" s="211" t="s">
        <v>114</v>
      </c>
      <c r="C97" s="257">
        <v>24240</v>
      </c>
      <c r="D97" s="257">
        <v>24240</v>
      </c>
      <c r="E97" s="257">
        <v>2007</v>
      </c>
      <c r="F97" s="278">
        <v>26247</v>
      </c>
    </row>
    <row r="98" spans="1:6" ht="12" customHeight="1" thickBot="1">
      <c r="A98" s="154" t="s">
        <v>78</v>
      </c>
      <c r="B98" s="4" t="s">
        <v>115</v>
      </c>
      <c r="C98" s="257">
        <v>6493</v>
      </c>
      <c r="D98" s="257">
        <v>6840</v>
      </c>
      <c r="E98" s="257"/>
      <c r="F98" s="278">
        <v>6840</v>
      </c>
    </row>
    <row r="99" spans="1:6" ht="12" customHeight="1" thickBot="1">
      <c r="A99" s="154" t="s">
        <v>71</v>
      </c>
      <c r="B99" s="189" t="s">
        <v>399</v>
      </c>
      <c r="C99" s="257"/>
      <c r="D99" s="257"/>
      <c r="E99" s="257"/>
      <c r="F99" s="278"/>
    </row>
    <row r="100" spans="1:6" ht="12" customHeight="1" thickBot="1">
      <c r="A100" s="154" t="s">
        <v>72</v>
      </c>
      <c r="B100" s="217" t="s">
        <v>337</v>
      </c>
      <c r="C100" s="257"/>
      <c r="D100" s="257"/>
      <c r="E100" s="257"/>
      <c r="F100" s="278"/>
    </row>
    <row r="101" spans="1:6" ht="12" customHeight="1" thickBot="1">
      <c r="A101" s="154" t="s">
        <v>79</v>
      </c>
      <c r="B101" s="217" t="s">
        <v>336</v>
      </c>
      <c r="C101" s="257"/>
      <c r="D101" s="257"/>
      <c r="E101" s="257"/>
      <c r="F101" s="278"/>
    </row>
    <row r="102" spans="1:6" ht="12" customHeight="1" thickBot="1">
      <c r="A102" s="154" t="s">
        <v>80</v>
      </c>
      <c r="B102" s="217" t="s">
        <v>253</v>
      </c>
      <c r="C102" s="257"/>
      <c r="D102" s="257"/>
      <c r="E102" s="257"/>
      <c r="F102" s="278"/>
    </row>
    <row r="103" spans="1:6" ht="12" customHeight="1" thickBot="1">
      <c r="A103" s="154" t="s">
        <v>81</v>
      </c>
      <c r="B103" s="210" t="s">
        <v>254</v>
      </c>
      <c r="C103" s="257"/>
      <c r="D103" s="257"/>
      <c r="E103" s="257"/>
      <c r="F103" s="278"/>
    </row>
    <row r="104" spans="1:6" ht="12" customHeight="1" thickBot="1">
      <c r="A104" s="154" t="s">
        <v>82</v>
      </c>
      <c r="B104" s="210" t="s">
        <v>255</v>
      </c>
      <c r="C104" s="257"/>
      <c r="D104" s="257"/>
      <c r="E104" s="257"/>
      <c r="F104" s="278"/>
    </row>
    <row r="105" spans="1:6" ht="12" customHeight="1" thickBot="1">
      <c r="A105" s="154" t="s">
        <v>84</v>
      </c>
      <c r="B105" s="217" t="s">
        <v>256</v>
      </c>
      <c r="C105" s="257">
        <v>3305</v>
      </c>
      <c r="D105" s="257">
        <v>3652</v>
      </c>
      <c r="E105" s="257"/>
      <c r="F105" s="278">
        <v>3652</v>
      </c>
    </row>
    <row r="106" spans="1:6" ht="12" customHeight="1" thickBot="1">
      <c r="A106" s="154" t="s">
        <v>116</v>
      </c>
      <c r="B106" s="217" t="s">
        <v>257</v>
      </c>
      <c r="C106" s="257"/>
      <c r="D106" s="257"/>
      <c r="E106" s="257"/>
      <c r="F106" s="278"/>
    </row>
    <row r="107" spans="1:6" ht="12" customHeight="1" thickBot="1">
      <c r="A107" s="154" t="s">
        <v>251</v>
      </c>
      <c r="B107" s="210" t="s">
        <v>258</v>
      </c>
      <c r="C107" s="257"/>
      <c r="D107" s="257"/>
      <c r="E107" s="257"/>
      <c r="F107" s="278"/>
    </row>
    <row r="108" spans="1:6" ht="12" customHeight="1" thickBot="1">
      <c r="A108" s="162" t="s">
        <v>252</v>
      </c>
      <c r="B108" s="209" t="s">
        <v>259</v>
      </c>
      <c r="C108" s="257"/>
      <c r="D108" s="257"/>
      <c r="E108" s="257"/>
      <c r="F108" s="278"/>
    </row>
    <row r="109" spans="1:6" ht="12" customHeight="1" thickBot="1">
      <c r="A109" s="154" t="s">
        <v>334</v>
      </c>
      <c r="B109" s="209" t="s">
        <v>260</v>
      </c>
      <c r="C109" s="257"/>
      <c r="D109" s="257"/>
      <c r="E109" s="257"/>
      <c r="F109" s="278"/>
    </row>
    <row r="110" spans="1:6" ht="12" customHeight="1" thickBot="1">
      <c r="A110" s="154" t="s">
        <v>335</v>
      </c>
      <c r="B110" s="210" t="s">
        <v>261</v>
      </c>
      <c r="C110" s="257">
        <v>3188</v>
      </c>
      <c r="D110" s="257">
        <v>3188</v>
      </c>
      <c r="E110" s="257"/>
      <c r="F110" s="278">
        <v>3188</v>
      </c>
    </row>
    <row r="111" spans="1:6" ht="12" customHeight="1" thickBot="1">
      <c r="A111" s="154" t="s">
        <v>339</v>
      </c>
      <c r="B111" s="211" t="s">
        <v>38</v>
      </c>
      <c r="C111" s="257">
        <v>3000</v>
      </c>
      <c r="D111" s="257">
        <v>3074</v>
      </c>
      <c r="E111" s="257">
        <v>-3074</v>
      </c>
      <c r="F111" s="278">
        <v>0</v>
      </c>
    </row>
    <row r="112" spans="1:6" ht="12" customHeight="1" thickBot="1">
      <c r="A112" s="155" t="s">
        <v>340</v>
      </c>
      <c r="B112" s="189" t="s">
        <v>400</v>
      </c>
      <c r="C112" s="257">
        <v>1000</v>
      </c>
      <c r="D112" s="257">
        <v>1074</v>
      </c>
      <c r="E112" s="257">
        <v>-1074</v>
      </c>
      <c r="F112" s="278">
        <v>0</v>
      </c>
    </row>
    <row r="113" spans="1:6" ht="12" customHeight="1" thickBot="1">
      <c r="A113" s="163" t="s">
        <v>341</v>
      </c>
      <c r="B113" s="212" t="s">
        <v>401</v>
      </c>
      <c r="C113" s="257">
        <v>2000</v>
      </c>
      <c r="D113" s="257">
        <v>2000</v>
      </c>
      <c r="E113" s="257">
        <v>-2000</v>
      </c>
      <c r="F113" s="278"/>
    </row>
    <row r="114" spans="1:6" ht="12" customHeight="1" thickBot="1">
      <c r="A114" s="141" t="s">
        <v>8</v>
      </c>
      <c r="B114" s="208" t="s">
        <v>262</v>
      </c>
      <c r="C114" s="255">
        <v>48993</v>
      </c>
      <c r="D114" s="255">
        <v>50530</v>
      </c>
      <c r="E114" s="255">
        <v>67175</v>
      </c>
      <c r="F114" s="279">
        <v>117705</v>
      </c>
    </row>
    <row r="115" spans="1:6" ht="12" customHeight="1" thickBot="1">
      <c r="A115" s="292" t="s">
        <v>73</v>
      </c>
      <c r="B115" s="189" t="s">
        <v>132</v>
      </c>
      <c r="C115" s="257">
        <v>5000</v>
      </c>
      <c r="D115" s="257">
        <v>6537</v>
      </c>
      <c r="E115" s="257">
        <v>-5000</v>
      </c>
      <c r="F115" s="278">
        <v>1537</v>
      </c>
    </row>
    <row r="116" spans="1:6" ht="12" customHeight="1" thickBot="1">
      <c r="A116" s="292" t="s">
        <v>74</v>
      </c>
      <c r="B116" s="189" t="s">
        <v>266</v>
      </c>
      <c r="C116" s="257"/>
      <c r="D116" s="257"/>
      <c r="E116" s="257"/>
      <c r="F116" s="278"/>
    </row>
    <row r="117" spans="1:6" ht="12" customHeight="1" thickBot="1">
      <c r="A117" s="292" t="s">
        <v>75</v>
      </c>
      <c r="B117" s="189" t="s">
        <v>117</v>
      </c>
      <c r="C117" s="257">
        <v>43993</v>
      </c>
      <c r="D117" s="257">
        <v>43993</v>
      </c>
      <c r="E117" s="257">
        <v>72175</v>
      </c>
      <c r="F117" s="278">
        <v>116168</v>
      </c>
    </row>
    <row r="118" spans="1:6" ht="12" customHeight="1" thickBot="1">
      <c r="A118" s="292" t="s">
        <v>76</v>
      </c>
      <c r="B118" s="189" t="s">
        <v>267</v>
      </c>
      <c r="C118" s="257"/>
      <c r="D118" s="257"/>
      <c r="E118" s="257"/>
      <c r="F118" s="278"/>
    </row>
    <row r="119" spans="1:6" ht="12" customHeight="1" thickBot="1">
      <c r="A119" s="292" t="s">
        <v>77</v>
      </c>
      <c r="B119" s="219" t="s">
        <v>135</v>
      </c>
      <c r="C119" s="262"/>
      <c r="D119" s="262"/>
      <c r="E119" s="262"/>
      <c r="F119" s="278"/>
    </row>
    <row r="120" spans="1:6" ht="12" customHeight="1" thickBot="1">
      <c r="A120" s="292" t="s">
        <v>83</v>
      </c>
      <c r="B120" s="219" t="s">
        <v>325</v>
      </c>
      <c r="C120" s="262"/>
      <c r="D120" s="262"/>
      <c r="E120" s="262"/>
      <c r="F120" s="278"/>
    </row>
    <row r="121" spans="1:6" ht="12" customHeight="1" thickBot="1">
      <c r="A121" s="292" t="s">
        <v>85</v>
      </c>
      <c r="B121" s="210" t="s">
        <v>272</v>
      </c>
      <c r="C121" s="257"/>
      <c r="D121" s="257"/>
      <c r="E121" s="257"/>
      <c r="F121" s="278"/>
    </row>
    <row r="122" spans="1:6" ht="12" customHeight="1" thickBot="1">
      <c r="A122" s="292" t="s">
        <v>118</v>
      </c>
      <c r="B122" s="210" t="s">
        <v>255</v>
      </c>
      <c r="C122" s="257"/>
      <c r="D122" s="257"/>
      <c r="E122" s="257"/>
      <c r="F122" s="278"/>
    </row>
    <row r="123" spans="1:6" ht="12" customHeight="1" thickBot="1">
      <c r="A123" s="292" t="s">
        <v>119</v>
      </c>
      <c r="B123" s="210" t="s">
        <v>271</v>
      </c>
      <c r="C123" s="257"/>
      <c r="D123" s="257"/>
      <c r="E123" s="257"/>
      <c r="F123" s="278"/>
    </row>
    <row r="124" spans="1:6" ht="12" customHeight="1" thickBot="1">
      <c r="A124" s="292" t="s">
        <v>120</v>
      </c>
      <c r="B124" s="210" t="s">
        <v>270</v>
      </c>
      <c r="C124" s="257"/>
      <c r="D124" s="257"/>
      <c r="E124" s="257"/>
      <c r="F124" s="278"/>
    </row>
    <row r="125" spans="1:6" ht="12" customHeight="1" thickBot="1">
      <c r="A125" s="292" t="s">
        <v>263</v>
      </c>
      <c r="B125" s="210" t="s">
        <v>258</v>
      </c>
      <c r="C125" s="257"/>
      <c r="D125" s="257"/>
      <c r="E125" s="257"/>
      <c r="F125" s="278"/>
    </row>
    <row r="126" spans="1:6" ht="12" customHeight="1" thickBot="1">
      <c r="A126" s="292" t="s">
        <v>264</v>
      </c>
      <c r="B126" s="210" t="s">
        <v>269</v>
      </c>
      <c r="C126" s="257"/>
      <c r="D126" s="257"/>
      <c r="E126" s="257"/>
      <c r="F126" s="278"/>
    </row>
    <row r="127" spans="1:6" ht="12" customHeight="1" thickBot="1">
      <c r="A127" s="292" t="s">
        <v>265</v>
      </c>
      <c r="B127" s="210" t="s">
        <v>268</v>
      </c>
      <c r="C127" s="257"/>
      <c r="D127" s="257"/>
      <c r="E127" s="257"/>
      <c r="F127" s="278"/>
    </row>
    <row r="128" spans="1:6" ht="12" customHeight="1" thickBot="1">
      <c r="A128" s="295" t="s">
        <v>9</v>
      </c>
      <c r="B128" s="300" t="s">
        <v>344</v>
      </c>
      <c r="C128" s="286">
        <v>218215</v>
      </c>
      <c r="D128" s="286">
        <v>268173</v>
      </c>
      <c r="E128" s="286">
        <v>74268</v>
      </c>
      <c r="F128" s="279">
        <v>342441</v>
      </c>
    </row>
    <row r="129" spans="1:6" ht="12" customHeight="1" thickBot="1">
      <c r="A129" s="295" t="s">
        <v>10</v>
      </c>
      <c r="B129" s="300" t="s">
        <v>345</v>
      </c>
      <c r="C129" s="286"/>
      <c r="D129" s="286"/>
      <c r="E129" s="286"/>
      <c r="F129" s="279">
        <f>+F130+F131+F132</f>
        <v>0</v>
      </c>
    </row>
    <row r="130" spans="1:6" s="41" customFormat="1" ht="12" customHeight="1" thickBot="1">
      <c r="A130" s="292" t="s">
        <v>167</v>
      </c>
      <c r="B130" s="189" t="s">
        <v>405</v>
      </c>
      <c r="C130" s="257"/>
      <c r="D130" s="257"/>
      <c r="E130" s="257"/>
      <c r="F130" s="278"/>
    </row>
    <row r="131" spans="1:6" ht="12" customHeight="1" thickBot="1">
      <c r="A131" s="292" t="s">
        <v>168</v>
      </c>
      <c r="B131" s="189" t="s">
        <v>353</v>
      </c>
      <c r="C131" s="257"/>
      <c r="D131" s="257"/>
      <c r="E131" s="257"/>
      <c r="F131" s="278"/>
    </row>
    <row r="132" spans="1:6" ht="12" customHeight="1" thickBot="1">
      <c r="A132" s="162" t="s">
        <v>169</v>
      </c>
      <c r="B132" s="190" t="s">
        <v>404</v>
      </c>
      <c r="C132" s="257"/>
      <c r="D132" s="257"/>
      <c r="E132" s="257"/>
      <c r="F132" s="278"/>
    </row>
    <row r="133" spans="1:6" ht="12" customHeight="1" thickBot="1">
      <c r="A133" s="10" t="s">
        <v>11</v>
      </c>
      <c r="B133" s="384" t="s">
        <v>346</v>
      </c>
      <c r="C133" s="286"/>
      <c r="D133" s="286"/>
      <c r="E133" s="286"/>
      <c r="F133" s="279">
        <f>+F134+F135+F136+F137+F138+F139</f>
        <v>0</v>
      </c>
    </row>
    <row r="134" spans="1:6" ht="12" customHeight="1" thickBot="1">
      <c r="A134" s="153" t="s">
        <v>60</v>
      </c>
      <c r="B134" s="189" t="s">
        <v>355</v>
      </c>
      <c r="C134" s="257"/>
      <c r="D134" s="257"/>
      <c r="E134" s="257"/>
      <c r="F134" s="278"/>
    </row>
    <row r="135" spans="1:6" ht="12" customHeight="1" thickBot="1">
      <c r="A135" s="153" t="s">
        <v>61</v>
      </c>
      <c r="B135" s="189" t="s">
        <v>347</v>
      </c>
      <c r="C135" s="257"/>
      <c r="D135" s="257"/>
      <c r="E135" s="257"/>
      <c r="F135" s="278"/>
    </row>
    <row r="136" spans="1:6" ht="12" customHeight="1" thickBot="1">
      <c r="A136" s="153" t="s">
        <v>62</v>
      </c>
      <c r="B136" s="189" t="s">
        <v>348</v>
      </c>
      <c r="C136" s="257"/>
      <c r="D136" s="257"/>
      <c r="E136" s="257"/>
      <c r="F136" s="278"/>
    </row>
    <row r="137" spans="1:6" ht="12" customHeight="1" thickBot="1">
      <c r="A137" s="153" t="s">
        <v>105</v>
      </c>
      <c r="B137" s="189" t="s">
        <v>403</v>
      </c>
      <c r="C137" s="257"/>
      <c r="D137" s="257"/>
      <c r="E137" s="257"/>
      <c r="F137" s="278"/>
    </row>
    <row r="138" spans="1:6" ht="12" customHeight="1" thickBot="1">
      <c r="A138" s="153" t="s">
        <v>106</v>
      </c>
      <c r="B138" s="189" t="s">
        <v>350</v>
      </c>
      <c r="C138" s="257"/>
      <c r="D138" s="257"/>
      <c r="E138" s="257"/>
      <c r="F138" s="278"/>
    </row>
    <row r="139" spans="1:6" s="41" customFormat="1" ht="12" customHeight="1" thickBot="1">
      <c r="A139" s="162" t="s">
        <v>107</v>
      </c>
      <c r="B139" s="189" t="s">
        <v>351</v>
      </c>
      <c r="C139" s="257"/>
      <c r="D139" s="257"/>
      <c r="E139" s="257"/>
      <c r="F139" s="278"/>
    </row>
    <row r="140" spans="1:14" ht="12" customHeight="1" thickBot="1">
      <c r="A140" s="10" t="s">
        <v>12</v>
      </c>
      <c r="B140" s="385" t="s">
        <v>418</v>
      </c>
      <c r="C140" s="286">
        <v>92489</v>
      </c>
      <c r="D140" s="286">
        <v>94665</v>
      </c>
      <c r="E140" s="286">
        <v>500</v>
      </c>
      <c r="F140" s="280">
        <v>95165</v>
      </c>
      <c r="N140" s="87"/>
    </row>
    <row r="141" spans="1:6" ht="13.5" thickBot="1">
      <c r="A141" s="153" t="s">
        <v>63</v>
      </c>
      <c r="B141" s="192" t="s">
        <v>273</v>
      </c>
      <c r="C141" s="257"/>
      <c r="D141" s="257"/>
      <c r="E141" s="257"/>
      <c r="F141" s="278"/>
    </row>
    <row r="142" spans="1:6" ht="12" customHeight="1" thickBot="1">
      <c r="A142" s="153" t="s">
        <v>64</v>
      </c>
      <c r="B142" s="192" t="s">
        <v>274</v>
      </c>
      <c r="C142" s="257">
        <v>5586</v>
      </c>
      <c r="D142" s="257">
        <v>5586</v>
      </c>
      <c r="E142" s="257"/>
      <c r="F142" s="278">
        <v>5586</v>
      </c>
    </row>
    <row r="143" spans="1:6" s="41" customFormat="1" ht="12" customHeight="1" thickBot="1">
      <c r="A143" s="153" t="s">
        <v>187</v>
      </c>
      <c r="B143" s="192" t="s">
        <v>417</v>
      </c>
      <c r="C143" s="257"/>
      <c r="D143" s="257"/>
      <c r="E143" s="257"/>
      <c r="F143" s="278"/>
    </row>
    <row r="144" spans="1:6" s="41" customFormat="1" ht="12" customHeight="1" thickBot="1">
      <c r="A144" s="153" t="s">
        <v>188</v>
      </c>
      <c r="B144" s="192" t="s">
        <v>360</v>
      </c>
      <c r="C144" s="257">
        <v>86903</v>
      </c>
      <c r="D144" s="257">
        <v>89079</v>
      </c>
      <c r="E144" s="257">
        <v>500</v>
      </c>
      <c r="F144" s="278">
        <v>89579</v>
      </c>
    </row>
    <row r="145" spans="1:6" s="41" customFormat="1" ht="12" customHeight="1" thickBot="1">
      <c r="A145" s="162" t="s">
        <v>189</v>
      </c>
      <c r="B145" s="190" t="s">
        <v>291</v>
      </c>
      <c r="C145" s="257"/>
      <c r="D145" s="257"/>
      <c r="E145" s="257"/>
      <c r="F145" s="278"/>
    </row>
    <row r="146" spans="1:6" s="41" customFormat="1" ht="12" customHeight="1" thickBot="1">
      <c r="A146" s="10" t="s">
        <v>13</v>
      </c>
      <c r="B146" s="193" t="s">
        <v>361</v>
      </c>
      <c r="C146" s="286"/>
      <c r="D146" s="286"/>
      <c r="E146" s="286"/>
      <c r="F146" s="287">
        <f>+F147+F148+F149+F150+F151</f>
        <v>0</v>
      </c>
    </row>
    <row r="147" spans="1:6" s="41" customFormat="1" ht="12" customHeight="1" thickBot="1">
      <c r="A147" s="153" t="s">
        <v>65</v>
      </c>
      <c r="B147" s="192" t="s">
        <v>356</v>
      </c>
      <c r="C147" s="257"/>
      <c r="D147" s="257"/>
      <c r="E147" s="257"/>
      <c r="F147" s="278"/>
    </row>
    <row r="148" spans="1:6" s="41" customFormat="1" ht="12" customHeight="1" thickBot="1">
      <c r="A148" s="153" t="s">
        <v>66</v>
      </c>
      <c r="B148" s="192" t="s">
        <v>363</v>
      </c>
      <c r="C148" s="257"/>
      <c r="D148" s="257"/>
      <c r="E148" s="257"/>
      <c r="F148" s="278"/>
    </row>
    <row r="149" spans="1:6" s="41" customFormat="1" ht="12" customHeight="1" thickBot="1">
      <c r="A149" s="153" t="s">
        <v>199</v>
      </c>
      <c r="B149" s="192" t="s">
        <v>358</v>
      </c>
      <c r="C149" s="257"/>
      <c r="D149" s="257"/>
      <c r="E149" s="257"/>
      <c r="F149" s="278"/>
    </row>
    <row r="150" spans="1:6" ht="12.75" customHeight="1" thickBot="1">
      <c r="A150" s="153" t="s">
        <v>200</v>
      </c>
      <c r="B150" s="192" t="s">
        <v>406</v>
      </c>
      <c r="C150" s="257"/>
      <c r="D150" s="257"/>
      <c r="E150" s="257"/>
      <c r="F150" s="278"/>
    </row>
    <row r="151" spans="1:6" ht="12.75" customHeight="1" thickBot="1">
      <c r="A151" s="162" t="s">
        <v>362</v>
      </c>
      <c r="B151" s="190" t="s">
        <v>365</v>
      </c>
      <c r="C151" s="257"/>
      <c r="D151" s="257"/>
      <c r="E151" s="257"/>
      <c r="F151" s="278"/>
    </row>
    <row r="152" spans="1:6" ht="12.75" customHeight="1" thickBot="1">
      <c r="A152" s="181" t="s">
        <v>14</v>
      </c>
      <c r="B152" s="193" t="s">
        <v>366</v>
      </c>
      <c r="C152" s="286"/>
      <c r="D152" s="286"/>
      <c r="E152" s="286"/>
      <c r="F152" s="287"/>
    </row>
    <row r="153" spans="1:6" ht="12" customHeight="1" thickBot="1">
      <c r="A153" s="181" t="s">
        <v>15</v>
      </c>
      <c r="B153" s="193" t="s">
        <v>367</v>
      </c>
      <c r="C153" s="286"/>
      <c r="D153" s="286"/>
      <c r="E153" s="286"/>
      <c r="F153" s="287"/>
    </row>
    <row r="154" spans="1:6" ht="15" customHeight="1" thickBot="1">
      <c r="A154" s="10" t="s">
        <v>16</v>
      </c>
      <c r="B154" s="193" t="s">
        <v>369</v>
      </c>
      <c r="C154" s="286">
        <v>92489</v>
      </c>
      <c r="D154" s="286">
        <v>94665</v>
      </c>
      <c r="E154" s="286">
        <v>500</v>
      </c>
      <c r="F154" s="288">
        <f>+F129+F133+F140+F146+F152+F153</f>
        <v>95165</v>
      </c>
    </row>
    <row r="155" spans="1:6" ht="13.5" thickBot="1">
      <c r="A155" s="164" t="s">
        <v>17</v>
      </c>
      <c r="B155" s="214" t="s">
        <v>368</v>
      </c>
      <c r="C155" s="289">
        <v>310704</v>
      </c>
      <c r="D155" s="289">
        <v>362838</v>
      </c>
      <c r="E155" s="289">
        <v>68887</v>
      </c>
      <c r="F155" s="288">
        <f>+F128+F154</f>
        <v>437606</v>
      </c>
    </row>
    <row r="156" spans="1:6" ht="15" customHeight="1" thickBot="1">
      <c r="A156" s="131"/>
      <c r="B156" s="132"/>
      <c r="C156" s="386"/>
      <c r="D156" s="386"/>
      <c r="E156" s="386"/>
      <c r="F156" s="386"/>
    </row>
    <row r="157" spans="1:6" ht="14.25" customHeight="1" thickBot="1">
      <c r="A157" s="85" t="s">
        <v>407</v>
      </c>
      <c r="B157" s="197"/>
      <c r="C157" s="310">
        <v>13</v>
      </c>
      <c r="D157" s="310">
        <v>13</v>
      </c>
      <c r="E157" s="310">
        <v>1</v>
      </c>
      <c r="F157" s="311">
        <v>14</v>
      </c>
    </row>
    <row r="158" spans="1:6" ht="13.5" thickBot="1">
      <c r="A158" s="85" t="s">
        <v>128</v>
      </c>
      <c r="B158" s="197"/>
      <c r="C158" s="310">
        <v>14</v>
      </c>
      <c r="D158" s="310">
        <v>68</v>
      </c>
      <c r="E158" s="310"/>
      <c r="F158" s="311">
        <v>68</v>
      </c>
    </row>
  </sheetData>
  <sheetProtection formatCells="0"/>
  <mergeCells count="1"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2016-11-23T07:03:28Z</cp:lastPrinted>
  <dcterms:created xsi:type="dcterms:W3CDTF">1999-10-30T10:30:45Z</dcterms:created>
  <dcterms:modified xsi:type="dcterms:W3CDTF">2016-11-23T07:03:34Z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