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6230" yWindow="-225" windowWidth="12660" windowHeight="11640" tabRatio="727" firstSheet="4" activeTab="9"/>
  </bookViews>
  <sheets>
    <sheet name="ÖSSZEFÜGGÉSEK" sheetId="75" r:id="rId1"/>
    <sheet name="1..sz.mell." sheetId="1" r:id="rId2"/>
    <sheet name="2.1.sz.mell  " sheetId="73" r:id="rId3"/>
    <sheet name="2.2.sz.mell  " sheetId="61" r:id="rId4"/>
    <sheet name="ELLENŐRZÉS-1.sz.2.a.sz.2.b.sz." sheetId="76" r:id="rId5"/>
    <sheet name="6.sz.mell." sheetId="63" r:id="rId6"/>
    <sheet name="7.sz.mell." sheetId="64" r:id="rId7"/>
    <sheet name="9. sz. mell" sheetId="3" r:id="rId8"/>
    <sheet name="10.sz. mell" sheetId="99" r:id="rId9"/>
    <sheet name="11.sz.mell" sheetId="105" r:id="rId10"/>
    <sheet name="12.sz.mell" sheetId="108" r:id="rId11"/>
    <sheet name="Munka1" sheetId="94" r:id="rId12"/>
  </sheets>
  <definedNames>
    <definedName name="_xlnm.Print_Titles" localSheetId="8">'10.sz. mell'!$1:$6</definedName>
    <definedName name="_xlnm.Print_Titles" localSheetId="9">'11.sz.mell'!$1:$6</definedName>
    <definedName name="_xlnm.Print_Titles" localSheetId="10">'12.sz.mell'!$1:$6</definedName>
    <definedName name="_xlnm.Print_Titles" localSheetId="7">'9. sz. mell'!$1:$6</definedName>
  </definedNames>
  <calcPr calcId="124519"/>
</workbook>
</file>

<file path=xl/calcChain.xml><?xml version="1.0" encoding="utf-8"?>
<calcChain xmlns="http://schemas.openxmlformats.org/spreadsheetml/2006/main">
  <c r="F29" i="108"/>
  <c r="F25"/>
  <c r="F19"/>
  <c r="F8"/>
  <c r="F29" i="105"/>
  <c r="F25"/>
  <c r="F19"/>
  <c r="F8"/>
  <c r="F50" i="99"/>
  <c r="F55"/>
  <c r="F29"/>
  <c r="F25"/>
  <c r="F8"/>
  <c r="F139" i="3"/>
  <c r="F134"/>
  <c r="F129"/>
  <c r="F144" s="1"/>
  <c r="F145" s="1"/>
  <c r="F80"/>
  <c r="F76"/>
  <c r="F68"/>
  <c r="F64"/>
  <c r="C138" i="1"/>
  <c r="C133"/>
  <c r="C128"/>
  <c r="C124"/>
  <c r="C120"/>
  <c r="C106"/>
  <c r="C90"/>
  <c r="C77"/>
  <c r="C73"/>
  <c r="C70"/>
  <c r="C65"/>
  <c r="C61"/>
  <c r="C55"/>
  <c r="C50"/>
  <c r="C44"/>
  <c r="C33"/>
  <c r="C27"/>
  <c r="C26" s="1"/>
  <c r="C19"/>
  <c r="C12"/>
  <c r="C5"/>
  <c r="C60" s="1"/>
  <c r="D14" i="76"/>
  <c r="D13"/>
  <c r="G8" i="64"/>
  <c r="G9"/>
  <c r="G10"/>
  <c r="G11"/>
  <c r="G12"/>
  <c r="G13"/>
  <c r="G14"/>
  <c r="G15"/>
  <c r="G16"/>
  <c r="G17"/>
  <c r="G18"/>
  <c r="G19"/>
  <c r="G20"/>
  <c r="G21"/>
  <c r="G22"/>
  <c r="G23"/>
  <c r="B24"/>
  <c r="D19" i="63"/>
  <c r="C123" i="1"/>
  <c r="C143"/>
  <c r="B14" i="76"/>
  <c r="E14" s="1"/>
  <c r="C83" i="1"/>
  <c r="B7" i="76" s="1"/>
  <c r="E7" s="1"/>
  <c r="D7"/>
  <c r="D6"/>
  <c r="B13"/>
  <c r="F30" i="73"/>
  <c r="F35" i="108"/>
  <c r="F40"/>
  <c r="D8" i="76"/>
  <c r="D15"/>
  <c r="G24" i="64"/>
  <c r="C144" i="1"/>
  <c r="B15" i="76" s="1"/>
  <c r="E15" s="1"/>
  <c r="E13"/>
  <c r="C84" i="1" l="1"/>
  <c r="B8" i="76" s="1"/>
  <c r="E8" s="1"/>
  <c r="C148" i="1"/>
  <c r="B6" i="76"/>
  <c r="E6" s="1"/>
  <c r="C149" i="1"/>
</calcChain>
</file>

<file path=xl/sharedStrings.xml><?xml version="1.0" encoding="utf-8"?>
<sst xmlns="http://schemas.openxmlformats.org/spreadsheetml/2006/main" count="1147" uniqueCount="435">
  <si>
    <t>Beruházási (felhalmozási) kiadások előirányzata beruházásonként</t>
  </si>
  <si>
    <t>Felújítási kiadások előirányzata felújításonként</t>
  </si>
  <si>
    <t xml:space="preserve"> - ebből EU támogatás</t>
  </si>
  <si>
    <t>Vállalkozási maradvány igénybevétele</t>
  </si>
  <si>
    <t xml:space="preserve"> - ebből EU-s forrásból tám. megvalósuló programok, projektek kiadásai</t>
  </si>
  <si>
    <t>Felhalmozási bevételek</t>
  </si>
  <si>
    <t>B E V É T E L E K</t>
  </si>
  <si>
    <t>Bevételi jogcím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</si>
  <si>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</si>
  <si>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</si>
  <si>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</si>
  <si>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</si>
  <si>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</si>
  <si>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</si>
  <si>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</si>
  <si>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</si>
  <si>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</si>
  <si>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</si>
  <si>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</si>
  <si>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</si>
  <si>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</si>
  <si>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</si>
  <si>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</si>
  <si>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</si>
  <si>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</si>
  <si>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</si>
  <si>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</si>
  <si>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</si>
  <si>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</si>
  <si>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</si>
  <si>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</si>
  <si>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</si>
  <si>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</si>
  <si>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</si>
  <si>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</si>
  <si>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</si>
  <si>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K I A D Á S O K</t>
  </si>
  <si>
    <t>Kiadási jogcímek</t>
  </si>
  <si>
    <t>Személyi  juttatások</t>
  </si>
  <si>
    <t>Tartalékok</t>
  </si>
  <si>
    <t>01</t>
  </si>
  <si>
    <t>Ezer forintban !</t>
  </si>
  <si>
    <t>Előirányzat-csoport, kiemelt előirányzat megnevezése</t>
  </si>
  <si>
    <t>Előirányzat</t>
  </si>
  <si>
    <t>Bevételek</t>
  </si>
  <si>
    <t>Kiadások</t>
  </si>
  <si>
    <t>Egyéb fejlesztési célú kiadások</t>
  </si>
  <si>
    <t>Általános tartalék</t>
  </si>
  <si>
    <t>Céltartalék</t>
  </si>
  <si>
    <t>02</t>
  </si>
  <si>
    <t>03</t>
  </si>
  <si>
    <t xml:space="preserve"> Ezer forintban !</t>
  </si>
  <si>
    <t>Megnevezés</t>
  </si>
  <si>
    <t>Személyi juttatások</t>
  </si>
  <si>
    <t>ÖSSZESEN:</t>
  </si>
  <si>
    <t>Beruházás  megnevezése</t>
  </si>
  <si>
    <t>Teljes költség</t>
  </si>
  <si>
    <t>Kivitelezés kezdési és befejezési éve</t>
  </si>
  <si>
    <t>Felújítás  megnevezése</t>
  </si>
  <si>
    <t>Sor-
szám</t>
  </si>
  <si>
    <t>6=(2-4-5)</t>
  </si>
  <si>
    <t>3.1.</t>
  </si>
  <si>
    <t>3.2.</t>
  </si>
  <si>
    <t>3.3.</t>
  </si>
  <si>
    <t>3.4.</t>
  </si>
  <si>
    <t>5.1.</t>
  </si>
  <si>
    <t>5.2.</t>
  </si>
  <si>
    <t>5.3.</t>
  </si>
  <si>
    <t>6.1.</t>
  </si>
  <si>
    <t>6.2.</t>
  </si>
  <si>
    <t>7.1.</t>
  </si>
  <si>
    <t>7.2.</t>
  </si>
  <si>
    <t>1.1.</t>
  </si>
  <si>
    <t>1.2.</t>
  </si>
  <si>
    <t>1.3.</t>
  </si>
  <si>
    <t>1.4.</t>
  </si>
  <si>
    <t>1.6.</t>
  </si>
  <si>
    <t>1.7.</t>
  </si>
  <si>
    <t>2.1.</t>
  </si>
  <si>
    <t>2.2.</t>
  </si>
  <si>
    <t>2.3.</t>
  </si>
  <si>
    <t>2.4.</t>
  </si>
  <si>
    <t>2.5.</t>
  </si>
  <si>
    <t>1.5</t>
  </si>
  <si>
    <t>1.8.</t>
  </si>
  <si>
    <t>1.9.</t>
  </si>
  <si>
    <t>1.10.</t>
  </si>
  <si>
    <t>1.11.</t>
  </si>
  <si>
    <t>2.6.</t>
  </si>
  <si>
    <t>1.12.</t>
  </si>
  <si>
    <t>2.7.</t>
  </si>
  <si>
    <t>Dologi  kiadások</t>
  </si>
  <si>
    <t>1.5.</t>
  </si>
  <si>
    <t>11.1.</t>
  </si>
  <si>
    <t>11.2.</t>
  </si>
  <si>
    <t>Költségvetési rendelet űrlapjainak összefüggései:</t>
  </si>
  <si>
    <t>1. sz. táblázat</t>
  </si>
  <si>
    <t>2. sz. táblázat</t>
  </si>
  <si>
    <t>3. sz. táblázat</t>
  </si>
  <si>
    <t>ELTÉRÉS</t>
  </si>
  <si>
    <t>Rövid lejáratú hitelek törlesztése</t>
  </si>
  <si>
    <t>Hosszú lejáratú hitelek törlesztése</t>
  </si>
  <si>
    <t>I. Működési célú bevételek és kiadások mérlege
(Önkormányzati szinten)</t>
  </si>
  <si>
    <t>II. Felhalmozási célú bevételek és kiadások mérlege
(Önkormányzati szinten)</t>
  </si>
  <si>
    <t>Költségvetési hiány:</t>
  </si>
  <si>
    <t>Költségvetési többlet:</t>
  </si>
  <si>
    <t>3.5.</t>
  </si>
  <si>
    <t>3.6.</t>
  </si>
  <si>
    <t xml:space="preserve">4. </t>
  </si>
  <si>
    <t>Közhatalmi bevételek</t>
  </si>
  <si>
    <t>5.4.</t>
  </si>
  <si>
    <t>5.5.</t>
  </si>
  <si>
    <t>5.6.</t>
  </si>
  <si>
    <t>5.7.</t>
  </si>
  <si>
    <t>5.8.</t>
  </si>
  <si>
    <t xml:space="preserve">7. </t>
  </si>
  <si>
    <t>8.1.</t>
  </si>
  <si>
    <t>8.2.</t>
  </si>
  <si>
    <t>Munkaadókat terhelő járulékok és szociális hozzájárulási adó</t>
  </si>
  <si>
    <t>Ellátottak pénzbeli juttatásai</t>
  </si>
  <si>
    <t>Egyéb működési célú kiadások</t>
  </si>
  <si>
    <t>1.13.</t>
  </si>
  <si>
    <t>Felújítások</t>
  </si>
  <si>
    <t>2.8.</t>
  </si>
  <si>
    <t>2.9.</t>
  </si>
  <si>
    <t>2.10.</t>
  </si>
  <si>
    <t>Értékpapír vásárlása, visszavásárlása</t>
  </si>
  <si>
    <t>Forgatási célú belföldi, külföldi értékpapírok vásárlása</t>
  </si>
  <si>
    <t>Betét elhelyezése</t>
  </si>
  <si>
    <t>Hitelek törlesztése</t>
  </si>
  <si>
    <t>Befektetési célú belföldi, külföldi értékpapírok vásárlása</t>
  </si>
  <si>
    <t>Feladat megnevezése</t>
  </si>
  <si>
    <t>Költségvetési szerv megnevezése</t>
  </si>
  <si>
    <t>Száma</t>
  </si>
  <si>
    <t>Éves engedélyezett létszám előirányzat (fő)</t>
  </si>
  <si>
    <t>Közfoglalkoztatottak létszáma (fő)</t>
  </si>
  <si>
    <t>Önkormányzat</t>
  </si>
  <si>
    <t xml:space="preserve">   Költségvetési maradvány igénybevétele </t>
  </si>
  <si>
    <t xml:space="preserve">   Vállalkozási maradvány igénybevétele </t>
  </si>
  <si>
    <t>Beruházások</t>
  </si>
  <si>
    <t>Ezer forintban</t>
  </si>
  <si>
    <t>8.3.</t>
  </si>
  <si>
    <t>Egyéb felhalmozási kiadások</t>
  </si>
  <si>
    <t xml:space="preserve">   Betét visszavonásából származó bevétel </t>
  </si>
  <si>
    <t xml:space="preserve">   Egyéb belső finanszírozási bevételek</t>
  </si>
  <si>
    <t xml:space="preserve">Dologi kiadások </t>
  </si>
  <si>
    <t>Kölcsön törlesztése</t>
  </si>
  <si>
    <t>Tárgyévi  hiány:</t>
  </si>
  <si>
    <t>Tárgyévi  többlet:</t>
  </si>
  <si>
    <t>Költségvetési maradvány igénybevétele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</si>
  <si>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</si>
  <si>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</si>
  <si>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</si>
  <si>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</si>
  <si>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Hiány külső finanszírozásának bevételei (20+…+24 )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</si>
  <si>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</si>
  <si>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</si>
  <si>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</si>
  <si>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</si>
  <si>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</si>
  <si>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Hiány belső finanszírozás bevételei ( 14+…+18)</t>
  </si>
  <si>
    <t>1. sz. melléklet Kiadások táblázat 3. oszlop 9 sora =</t>
  </si>
  <si>
    <t>2014. évi előirányzat</t>
  </si>
  <si>
    <t>Önkormányzat működési támogatásai (1.1.+…+.1.6.)</t>
  </si>
  <si>
    <t>Helyi önkormányzatok működésének általános támogatása</t>
  </si>
  <si>
    <t>Önkormányzatok egyes köznevelési feladatainak támogatása</t>
  </si>
  <si>
    <t>Önkormányzatok szociális és gyermekjóléti feladatainak támogatása</t>
  </si>
  <si>
    <t>Önkormányzatok kulturális feladatainak támogatása</t>
  </si>
  <si>
    <t>Működési célú központosított előirányzatok</t>
  </si>
  <si>
    <t>Helyi önkormányzatok kiegészítő támogatásai</t>
  </si>
  <si>
    <t>Működési célú támogatások államháztartáson belülről (2.1.+…+.2.5.)</t>
  </si>
  <si>
    <t>Elvonások és befizetések bevételei</t>
  </si>
  <si>
    <t xml:space="preserve">Működési célú garancia- és kezességvállalásból megtérülések </t>
  </si>
  <si>
    <t xml:space="preserve">Egyéb működési célú támogatások bevételei </t>
  </si>
  <si>
    <t>2.5.-ből EU-s támogatás</t>
  </si>
  <si>
    <t>Felhalmozási célú támogatások államháztartáson belülről (3.1.+…+3.5.)</t>
  </si>
  <si>
    <t>Felhalmozási célú önkormányzati támogatások</t>
  </si>
  <si>
    <t>Felhalmozási célú garancia- és kezességvállalásból megtérülések</t>
  </si>
  <si>
    <t>Egyéb felhalmozási célú támogatások bevételei</t>
  </si>
  <si>
    <t>3.5.-ből EU-s támogatás</t>
  </si>
  <si>
    <t>Közhatalmi bevételek (4.1.+4.2.+4.3.+4.4.)</t>
  </si>
  <si>
    <t>4.1.</t>
  </si>
  <si>
    <t>4.1.1.</t>
  </si>
  <si>
    <t>4.1.2.</t>
  </si>
  <si>
    <t>4.2.</t>
  </si>
  <si>
    <t>4.3.</t>
  </si>
  <si>
    <t>4.4.</t>
  </si>
  <si>
    <t>Helyi adók  (4.1.1.+4.1.2.)</t>
  </si>
  <si>
    <t>- Vagyoni típusú adók</t>
  </si>
  <si>
    <t>- Termékek és szolgáltatások adói</t>
  </si>
  <si>
    <t>Gépjárműadó</t>
  </si>
  <si>
    <t>Egyéb áruhasználati és szolgáltatási adók</t>
  </si>
  <si>
    <t>Egyéb közhatalmi bevételek</t>
  </si>
  <si>
    <t>Működési bevételek (5.1.+…+ 5.10.)</t>
  </si>
  <si>
    <t>5.9.</t>
  </si>
  <si>
    <t>5.10.</t>
  </si>
  <si>
    <t>Készletértékesítés ellenértéke</t>
  </si>
  <si>
    <t>Szolgáltatások ellenértéke</t>
  </si>
  <si>
    <t>Közvetített szolgáltatások értéke</t>
  </si>
  <si>
    <t>Tulajdonosi bevételek</t>
  </si>
  <si>
    <t>Ellátási díjak</t>
  </si>
  <si>
    <t xml:space="preserve">Kiszámlázott általános forgalmi adó </t>
  </si>
  <si>
    <t>Általános forgalmi adó visszatérítése</t>
  </si>
  <si>
    <t>Kamatbevételek</t>
  </si>
  <si>
    <t>Egyéb pénzügyi műveletek bevételei</t>
  </si>
  <si>
    <t>Egyéb működési bevételek</t>
  </si>
  <si>
    <t>Felhalmozási bevételek (6.1.+…+6.5.)</t>
  </si>
  <si>
    <t>6.3.</t>
  </si>
  <si>
    <t>6.4.</t>
  </si>
  <si>
    <t>6.5.</t>
  </si>
  <si>
    <t>Immateriális javak értékesítése</t>
  </si>
  <si>
    <t>Ingatlanok értékesítése</t>
  </si>
  <si>
    <t>Egyéb tárgyi eszközök értékesítése</t>
  </si>
  <si>
    <t>Részesedések értékesítése</t>
  </si>
  <si>
    <t>Részesedések megszűnéséhez kapcsolódó bevételek</t>
  </si>
  <si>
    <t>Működési célú átvett pénzeszközök (7.1. + … + 7.3.)</t>
  </si>
  <si>
    <t>Működési célú garancia- és kezességvállalásból megtérülések ÁH-n kívülről</t>
  </si>
  <si>
    <t>Egyéb működési célú átvett pénzeszköz</t>
  </si>
  <si>
    <t>7.3.-ból EU-s támogatás (közvetlen)</t>
  </si>
  <si>
    <t>7.3.</t>
  </si>
  <si>
    <t>7.4.</t>
  </si>
  <si>
    <t>Felhalmozási célú átvett pénzeszközök (8.1.+8.2.+8.3.)</t>
  </si>
  <si>
    <t>8.4.</t>
  </si>
  <si>
    <t>Felhalm. célú garancia- és kezességvállalásból megtérülések ÁH-n kívülről</t>
  </si>
  <si>
    <t>Egyéb felhalmozási célú átvett pénzeszköz</t>
  </si>
  <si>
    <t>8.3.-ból EU-s támogatás (közvetlen)</t>
  </si>
  <si>
    <t>KÖLTSÉGVETÉSI BEVÉTELEK ÖSSZESEN: (1+…+8)</t>
  </si>
  <si>
    <t xml:space="preserve">   10.</t>
  </si>
  <si>
    <t>Hitel-, kölcsönfelvétel államháztartáson kívülről  (10.1.+10.3.)</t>
  </si>
  <si>
    <t>Hosszú lejáratú  hitelek, kölcsönök felvétele</t>
  </si>
  <si>
    <t>Likviditási célú  hitelek, kölcsönök felvétele pénzügyi vállalkozástól</t>
  </si>
  <si>
    <t xml:space="preserve">    Rövid lejáratú  hitelek, kölcsönök felvétele</t>
  </si>
  <si>
    <t xml:space="preserve">   11.</t>
  </si>
  <si>
    <t>Belföldi értékpapírok bevételei (11.1. +…+ 11.4.)</t>
  </si>
  <si>
    <t>Forgatási célú belföldi értékpapírok beváltása,  értékesítése</t>
  </si>
  <si>
    <t>Forgatási célú belföldi értékpapírok kibocsátása</t>
  </si>
  <si>
    <t>Befektetési célú belföldi értékpapírok beváltása,  értékesítése</t>
  </si>
  <si>
    <t>Befektetési célú belföldi értékpapírok kibocsátása</t>
  </si>
  <si>
    <t xml:space="preserve">    12.</t>
  </si>
  <si>
    <t>Maradvány igénybevétele (12.1. + 12.2.)</t>
  </si>
  <si>
    <t>Előző év költségvetési maradványának igénybevétele</t>
  </si>
  <si>
    <t>Előző év vállalkozási maradványának igénybevétele</t>
  </si>
  <si>
    <t xml:space="preserve">    13.</t>
  </si>
  <si>
    <t>Belföldi finanszírozás bevételei (13.1. + … + 13.3.)</t>
  </si>
  <si>
    <t>Államháztartáson belüli megelőlegezések</t>
  </si>
  <si>
    <t>Államháztartáson belüli megelőlegezések törlesztése</t>
  </si>
  <si>
    <t>Betétek megszüntetése</t>
  </si>
  <si>
    <t xml:space="preserve">    14.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</si>
  <si>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</si>
  <si>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</si>
  <si>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</si>
  <si>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</si>
  <si>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</si>
  <si>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</si>
  <si>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</si>
  <si>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</si>
  <si>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</si>
  <si>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</si>
  <si>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</si>
  <si>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FINANSZÍROZÁSI BEVÉTELEK ÖSSZESEN: (10. + … +15.)</t>
  </si>
  <si>
    <t>KÖLTSÉGVETÉSI ÉS FINANSZÍROZÁSI BEVÉTELEK ÖSSZESEN: (9+16)</t>
  </si>
  <si>
    <t>10.1.</t>
  </si>
  <si>
    <t>11.3.</t>
  </si>
  <si>
    <t>11.4.</t>
  </si>
  <si>
    <t>12.1.</t>
  </si>
  <si>
    <t>12.2.</t>
  </si>
  <si>
    <t>13.1.</t>
  </si>
  <si>
    <t>13.2.</t>
  </si>
  <si>
    <t>13.3.</t>
  </si>
  <si>
    <t>Külföldi finanszírozás bevételei (14.1.+…14.4.)</t>
  </si>
  <si>
    <t>10.2.</t>
  </si>
  <si>
    <t>10.3.</t>
  </si>
  <si>
    <t xml:space="preserve">    17.</t>
  </si>
  <si>
    <t>1.14.</t>
  </si>
  <si>
    <t>1.15.</t>
  </si>
  <si>
    <r>
      <t xml:space="preserve">   Működési költségvetés kiadásai </t>
    </r>
    <r>
      <rPr>
        <sz val="8"/>
        <rFont val="Times New Roman CE"/>
        <charset val="238"/>
      </rPr>
      <t>(1.1+…+1.5.)</t>
    </r>
  </si>
  <si>
    <t xml:space="preserve"> - az 1.5-ből: - Elvonások és befizetések</t>
  </si>
  <si>
    <t xml:space="preserve">   -Visszatérítendő támogatások, kölcsönök nyújtása ÁH-n belülre</t>
  </si>
  <si>
    <t xml:space="preserve">   - Visszatérítendő támogatások, kölcsönök törlesztése ÁH-n belülre</t>
  </si>
  <si>
    <t xml:space="preserve">   - Egyéb működési célú támogatások ÁH-n belülre</t>
  </si>
  <si>
    <t xml:space="preserve">   - Garancia és kezességvállalásból kifizetés ÁH-n kívülre</t>
  </si>
  <si>
    <t xml:space="preserve">   - Visszatérítendő támogatások, kölcsönök nyújtása ÁH-n kívülre</t>
  </si>
  <si>
    <t xml:space="preserve">   - Árkiegészítések, ártámogatások</t>
  </si>
  <si>
    <t xml:space="preserve">   - Kamattámogatások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</si>
  <si>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</si>
  <si>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</si>
  <si>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2.11.</t>
  </si>
  <si>
    <t>2.12.</t>
  </si>
  <si>
    <t>2.13.</t>
  </si>
  <si>
    <t>2.1.-ből EU-s forrásból megvalósuló beruházás</t>
  </si>
  <si>
    <t>2.3.-ból EU-s forrásból megvalósuló felújítás</t>
  </si>
  <si>
    <t xml:space="preserve">   - Egyéb felhalmozási célú támogatások államháztartáson kívülre</t>
  </si>
  <si>
    <t xml:space="preserve">   - Lakástámogatás</t>
  </si>
  <si>
    <t xml:space="preserve">   - Garancia- és kezességvállalásból kifizetés ÁH-n kívülre</t>
  </si>
  <si>
    <t xml:space="preserve">   - Egyéb felhalmozási célú támogatások ÁH-n belülre</t>
  </si>
  <si>
    <t xml:space="preserve">   - Visszatérítendő támogatások, kölcsönök nyújtása ÁH-n belülre</t>
  </si>
  <si>
    <t>Tartalékok (3.1.+3.2.)</t>
  </si>
  <si>
    <t>KÖLTSÉGVETÉSI KIADÁSOK ÖSSZESEN (1+2+3)</t>
  </si>
  <si>
    <t>Hitel-, kölcsöntörlesztés államháztartáson kívülre (5.1. + … + 5.3.)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</si>
  <si>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</si>
  <si>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</si>
  <si>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</si>
  <si>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 xml:space="preserve">   Forgatási célú belföldi értékpapírok vásárlása</t>
  </si>
  <si>
    <t xml:space="preserve">   Forgatási célú belföldi értékpapírok beváltása</t>
  </si>
  <si>
    <t xml:space="preserve">   Befektetési célú belföldi értékpapírok vásárlása</t>
  </si>
  <si>
    <t xml:space="preserve">   Befektetési célú belföldi értékpapírok beváltása</t>
  </si>
  <si>
    <t>Belföldi finanszírozás kiadásai (7.1. + … + 7.4.)</t>
  </si>
  <si>
    <t>Államháztartáson belüli megelőlegezések folyósítása</t>
  </si>
  <si>
    <t xml:space="preserve"> Pénzeszközök betétként elhelyezése </t>
  </si>
  <si>
    <t xml:space="preserve"> Pénzügyi lízing kiadásai</t>
  </si>
  <si>
    <t>Külföldi finanszírozás kiadásai (6.1. + … + 6.4.)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</si>
  <si>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</si>
  <si>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</si>
  <si>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</si>
  <si>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 xml:space="preserve"> Külföldi hitelek, kölcsönök törlesztése</t>
  </si>
  <si>
    <t>FINANSZÍROZÁSI KIADÁSOK ÖSSZESEN: (5.+…+8.)</t>
  </si>
  <si>
    <t>KIADÁSOK ÖSSZESEN: (4+9)</t>
  </si>
  <si>
    <t>Államháztartáson belüli megelőlegezések visszafizetése</t>
  </si>
  <si>
    <t>KÖLTSÉGVETÉSI, FINANSZÍROZÁSI BEVÉTELEK ÉS KIADÁSOK EGYENLEGE</t>
  </si>
  <si>
    <t>Költségvetési hiány, többlet ( költségvetési bevételek 9. sor - költségvetési kiadások 4. sor) (+/-)</t>
  </si>
  <si>
    <t>Finanszírozási bevételek, kiadások egyenlege (finanszírozási bevételek 16. sor - finanszírozási kiadások 9. sor) (+/-)</t>
  </si>
  <si>
    <t xml:space="preserve">2.1. melléklet a ………../2014. (……….) önkormányzati rendelethez     </t>
  </si>
  <si>
    <t>Önkormányzatok működési támogatásai</t>
  </si>
  <si>
    <t>Működési célú támogatások államháztartáson belülről</t>
  </si>
  <si>
    <t>Működési célú átvett pénzeszközök</t>
  </si>
  <si>
    <t>4.-ből EU-s támogatás</t>
  </si>
  <si>
    <t xml:space="preserve">   Likviditási célú hitelek, kölcsönök felvétele</t>
  </si>
  <si>
    <t xml:space="preserve">   Értékpapírok bevételei</t>
  </si>
  <si>
    <t>Hiány belső finanszírozásának bevételei (15.+…+18. )</t>
  </si>
  <si>
    <t xml:space="preserve">Hiány külső finanszírozásának bevételei (20.+…+21.) </t>
  </si>
  <si>
    <t>Működési célú finanszírozási bevételek összesen (14.+19.)</t>
  </si>
  <si>
    <t>BEVÉTEL ÖSSZESEN (13.+22.)</t>
  </si>
  <si>
    <t>Likviditási célú hitelek törlesztése</t>
  </si>
  <si>
    <t>Működési célú finanszírozási kiadások összesen (14.+...+21.)</t>
  </si>
  <si>
    <t>KIADÁSOK ÖSSZESEN (13.+22.)</t>
  </si>
  <si>
    <t xml:space="preserve">2.2. melléklet a ………../2014. (……….) önkormányzati rendelethez     </t>
  </si>
  <si>
    <t>Felhalmozási célú támogatások államháztartáson belülről</t>
  </si>
  <si>
    <t>1.-ből EU-s támogatás</t>
  </si>
  <si>
    <t>Felhalmozási célú átvett pénzeszközök átvétele</t>
  </si>
  <si>
    <t>4.-ből EU-s támogatás (közvetlen)</t>
  </si>
  <si>
    <t>Egyéb felhalmozási célú bevételek</t>
  </si>
  <si>
    <t>Felhalmozási célú finanszírozási bevételek összesen (13.+19.)</t>
  </si>
  <si>
    <t>1.-ből EU-s forrásból megvalósuló beruházás</t>
  </si>
  <si>
    <t>3.-ból EU-s forrásból megvalósuló felújítás</t>
  </si>
  <si>
    <t>Pénzügyi lízing kiadásai</t>
  </si>
  <si>
    <t>Felhalmozási célú finanszírozási kiadások összesen
(13.+...+24.)</t>
  </si>
  <si>
    <t>BEVÉTEL ÖSSZESEN (12+25)</t>
  </si>
  <si>
    <t>KIADÁSOK ÖSSZESEN (12+25)</t>
  </si>
  <si>
    <t>2014. évi előirányzat BEVÉTELEK</t>
  </si>
  <si>
    <t>2014. évi előirányzat KIADÁSOK</t>
  </si>
  <si>
    <t>1. sz. melléklet Bevételek táblázat 3. oszlop 9 sora =</t>
  </si>
  <si>
    <t xml:space="preserve">2.1. számú melléklet 3. oszlop 13. sor + 2.2. számú melléklet 3. oszlop 12. sor </t>
  </si>
  <si>
    <t>1. sz. melléklet Bevételek táblázat 3. oszlop 16 sora =</t>
  </si>
  <si>
    <t xml:space="preserve">2.1. számú melléklet 3. oszlop 22. sor + 2.2. számú melléklet 3. oszlop 25. sor </t>
  </si>
  <si>
    <t>1. sz. melléklet Bevételek táblázat 3. oszlop 17 sora =</t>
  </si>
  <si>
    <t xml:space="preserve">2.1. számú melléklet 3. oszlop 23. sor + 2.2. számú melléklet 3. oszlop 26. sor </t>
  </si>
  <si>
    <t xml:space="preserve">2.1. számú melléklet 5. oszlop 23. sor + 2.2. számú melléklet 5. oszlop 26. sor </t>
  </si>
  <si>
    <t xml:space="preserve">2.1. számú melléklet 5. oszlop 22. sor + 2.2. számú melléklet 5. oszlop 25. sor </t>
  </si>
  <si>
    <t xml:space="preserve">2.1. számú melléklet 5. oszlop 13. sor + 2.2. számú melléklet 5. oszlop 12. sor </t>
  </si>
  <si>
    <t>1. sz. melléklet Kiadások táblázat 3. oszlop 4 sora =</t>
  </si>
  <si>
    <t>1. sz. melléklet Kiadások táblázat 3. oszlop 10 sora =</t>
  </si>
  <si>
    <t xml:space="preserve">
2014. év utáni szükséglet
</t>
  </si>
  <si>
    <t>2014. év utáni szükséglet
(6=2 - 4 - 5)</t>
  </si>
  <si>
    <t>Belföldi értékpapírok kiadásai (6.1. + … + 6.4.)</t>
  </si>
  <si>
    <t xml:space="preserve"> 10.</t>
  </si>
  <si>
    <t>2.-ból EU-s támogatás</t>
  </si>
  <si>
    <t>Költségvetési bevételek összesen (1.+2.+4.+5.+7.+…+12.)</t>
  </si>
  <si>
    <t>Költségvetési bevételek összesen: (1.+3.+4.+6.+…+11.)</t>
  </si>
  <si>
    <t>Költségvetési kiadások összesen: (1.+3.+5.+...+11.)</t>
  </si>
  <si>
    <t>Összes bevétel, kiadás</t>
  </si>
  <si>
    <t>Működési bevételek (1.1.+…+1.10.)</t>
  </si>
  <si>
    <t>Kiszámlázott általános forgalmi adó</t>
  </si>
  <si>
    <t>Általános forgalmi adó visszatérülése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</si>
  <si>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</si>
  <si>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</si>
  <si>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</si>
  <si>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>Felhalmozási célú támogatások államháztartáson belülről (4.1.+4.2.)</t>
  </si>
  <si>
    <t>Egyéb felhalmozási célú támogatások bevételei államháztartáson belülről</t>
  </si>
  <si>
    <t>- ebből EU-s támogatás</t>
  </si>
  <si>
    <t>Felhalmozási bevételek (5.1.+…+5.3.)</t>
  </si>
  <si>
    <t>Felhalmozási célú átvett pénzeszközök</t>
  </si>
  <si>
    <t>Költségvetési bevételek összesen (1.+…+7.)</t>
  </si>
  <si>
    <t>Finanszírozási bevételek (9.1.+…+9.3.)</t>
  </si>
  <si>
    <t>9.1.</t>
  </si>
  <si>
    <t>9.2.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</si>
  <si>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</si>
  <si>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</si>
  <si>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</si>
  <si>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</si>
  <si>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</si>
  <si>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KIADÁSOK ÖSSZESEN: (1.+2.)</t>
  </si>
  <si>
    <t>BEVÉTELEK ÖSSZESEN: (9+16)</t>
  </si>
  <si>
    <t xml:space="preserve">Működési célú visszatérítendő támogatások, kölcsönök visszatérülése </t>
  </si>
  <si>
    <t>Működési célú visszatérítendő támogatások, kölcsönök igénybevétele</t>
  </si>
  <si>
    <t>Felhalmozási célú visszatérítendő támogatások, kölcsönök visszatérülése</t>
  </si>
  <si>
    <t>Felhalmozási célú visszatérítendő támogatások, kölcsönök igénybevétele</t>
  </si>
  <si>
    <t>Működési célú visszatérítendő támogatások, kölcsönök visszatér. ÁH-n kívülről</t>
  </si>
  <si>
    <t>Felhalm. célú visszatérítendő támogatások, kölcsönök visszatér. ÁH-n kívülről</t>
  </si>
  <si>
    <t>2.5.-ből        - Garancia- és kezességvállalásból kifizetés ÁH-n belülre</t>
  </si>
  <si>
    <t>04</t>
  </si>
  <si>
    <t>Főzőüst beszerzés</t>
  </si>
  <si>
    <t>2014</t>
  </si>
  <si>
    <t>szoftver beszerzés</t>
  </si>
  <si>
    <t>Útak felújítása</t>
  </si>
  <si>
    <t>Polgármesteri  hivatal</t>
  </si>
  <si>
    <t>Szent Antal Óvoda és Bölcsőde</t>
  </si>
  <si>
    <t>Zrínyi Miklós Művelődési Ház és Könyvtár</t>
  </si>
  <si>
    <t>Kerékpár tároló építés</t>
  </si>
  <si>
    <t>Müködési célú központosított előirányzatok</t>
  </si>
  <si>
    <t xml:space="preserve">   - Költségvetési szervek finanszirozása</t>
  </si>
  <si>
    <t>12.. melléklet a ……/2014. (….) önkormányzati rendelethez</t>
  </si>
  <si>
    <t>Bemutatóterem felújítása</t>
  </si>
  <si>
    <t>Bemutatóterem</t>
  </si>
  <si>
    <t xml:space="preserve">   - Költségvetési szervek finanszírozása</t>
  </si>
  <si>
    <t>Módosítás</t>
  </si>
  <si>
    <t>Mód. Előirányzat</t>
  </si>
  <si>
    <t>Főzőkonyha felújítása</t>
  </si>
  <si>
    <t>2014. évi módosított előirányzat</t>
  </si>
  <si>
    <t>Rendezési terv</t>
  </si>
  <si>
    <t>2014.évi előir.</t>
  </si>
  <si>
    <t xml:space="preserve">Módosítás </t>
  </si>
  <si>
    <t>Mód. Előir.</t>
  </si>
  <si>
    <t>Mód előirányzat</t>
  </si>
  <si>
    <t>2014.évi módosított előirányzat</t>
  </si>
  <si>
    <t>Munkaadókat terh. jár és sz hjárulási adó</t>
  </si>
  <si>
    <t>Mód.</t>
  </si>
  <si>
    <t>Mód. előirányzat</t>
  </si>
  <si>
    <t>Hűtőszekrény</t>
  </si>
  <si>
    <t>Motorfűrész (város és községgazd)</t>
  </si>
  <si>
    <t>Játszótéri eszköz</t>
  </si>
  <si>
    <t>szoftver beszerzés (hivatal)</t>
  </si>
  <si>
    <t>Számítógép (Művelődési ház)</t>
  </si>
  <si>
    <t>5. melléklet a ……/2014. (….) önkormányzati rendelethez</t>
  </si>
  <si>
    <t>6. melléklet a../2014.(……) önkormányzati rendelethez</t>
  </si>
  <si>
    <t>7. melléklet a ……/2014. (….) önkormányzati rendelethez</t>
  </si>
</sst>
</file>

<file path=xl/styles.xml><?xml version="1.0" encoding="utf-8"?>
<styleSheet xmlns="http://schemas.openxmlformats.org/spreadsheetml/2006/main">
  <numFmts count="1">
    <numFmt numFmtId="164" formatCode="#,###"/>
  </numFmts>
  <fonts count="39">
    <font>
      <sz val="10"/>
      <name val="Times New Roman CE"/>
      <charset val="238"/>
    </font>
    <font>
      <sz val="10"/>
      <name val="Times New Roman CE"/>
      <charset val="238"/>
    </font>
    <font>
      <sz val="11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9"/>
      <name val="Times New Roman CE"/>
      <family val="1"/>
      <charset val="238"/>
    </font>
    <font>
      <i/>
      <sz val="10"/>
      <name val="Times New Roman CE"/>
      <family val="1"/>
      <charset val="238"/>
    </font>
    <font>
      <i/>
      <sz val="11"/>
      <name val="Times New Roman CE"/>
      <family val="1"/>
      <charset val="238"/>
    </font>
    <font>
      <sz val="12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0"/>
      <name val="Times New Roman CE"/>
      <family val="1"/>
      <charset val="238"/>
    </font>
    <font>
      <sz val="10"/>
      <name val="Times New Roman CE"/>
      <charset val="238"/>
    </font>
    <font>
      <i/>
      <sz val="10"/>
      <name val="Times New Roman CE"/>
      <charset val="238"/>
    </font>
    <font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b/>
      <sz val="12"/>
      <name val="Times New Roman CE"/>
      <charset val="238"/>
    </font>
    <font>
      <b/>
      <sz val="12"/>
      <color indexed="10"/>
      <name val="Times New Roman CE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i/>
      <sz val="8"/>
      <name val="Times New Roman CE"/>
      <charset val="238"/>
    </font>
    <font>
      <b/>
      <i/>
      <sz val="9"/>
      <name val="Times New Roman CE"/>
      <charset val="238"/>
    </font>
    <font>
      <b/>
      <sz val="14"/>
      <name val="Times New Roman CE"/>
      <charset val="238"/>
    </font>
    <font>
      <sz val="9"/>
      <name val="Times New Roman CE"/>
      <charset val="238"/>
    </font>
    <font>
      <b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sz val="9"/>
      <color indexed="17"/>
      <name val="Times New Roman CE"/>
      <charset val="238"/>
    </font>
    <font>
      <sz val="10"/>
      <color indexed="17"/>
      <name val="Times New Roman CE"/>
      <charset val="238"/>
    </font>
    <font>
      <sz val="10"/>
      <name val="Times New Roman CE"/>
      <charset val="238"/>
    </font>
    <font>
      <b/>
      <sz val="14"/>
      <color indexed="10"/>
      <name val="Times New Roman CE"/>
      <charset val="238"/>
    </font>
    <font>
      <b/>
      <i/>
      <sz val="8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lightHorizontal"/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432">
    <xf numFmtId="0" fontId="0" fillId="0" borderId="0" xfId="0"/>
    <xf numFmtId="164" fontId="3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6" fillId="0" borderId="0" xfId="3" applyFont="1" applyFill="1" applyBorder="1" applyAlignment="1" applyProtection="1">
      <alignment horizontal="center" vertical="center" wrapText="1"/>
    </xf>
    <xf numFmtId="0" fontId="6" fillId="0" borderId="0" xfId="3" applyFont="1" applyFill="1" applyBorder="1" applyAlignment="1" applyProtection="1">
      <alignment vertical="center" wrapText="1"/>
    </xf>
    <xf numFmtId="0" fontId="18" fillId="0" borderId="1" xfId="3" applyFont="1" applyFill="1" applyBorder="1" applyAlignment="1" applyProtection="1">
      <alignment horizontal="left" vertical="center" wrapText="1" indent="1"/>
    </xf>
    <xf numFmtId="0" fontId="18" fillId="0" borderId="2" xfId="3" applyFont="1" applyFill="1" applyBorder="1" applyAlignment="1" applyProtection="1">
      <alignment horizontal="left" vertical="center" wrapText="1" indent="1"/>
    </xf>
    <xf numFmtId="0" fontId="18" fillId="0" borderId="3" xfId="3" applyFont="1" applyFill="1" applyBorder="1" applyAlignment="1" applyProtection="1">
      <alignment horizontal="left" vertical="center" wrapText="1" indent="1"/>
    </xf>
    <xf numFmtId="0" fontId="18" fillId="0" borderId="4" xfId="3" applyFont="1" applyFill="1" applyBorder="1" applyAlignment="1" applyProtection="1">
      <alignment horizontal="left" vertical="center" wrapText="1" indent="1"/>
    </xf>
    <xf numFmtId="0" fontId="18" fillId="0" borderId="5" xfId="3" applyFont="1" applyFill="1" applyBorder="1" applyAlignment="1" applyProtection="1">
      <alignment horizontal="left" vertical="center" wrapText="1" indent="1"/>
    </xf>
    <xf numFmtId="0" fontId="18" fillId="0" borderId="6" xfId="3" applyFont="1" applyFill="1" applyBorder="1" applyAlignment="1" applyProtection="1">
      <alignment horizontal="left" vertical="center" wrapText="1" indent="1"/>
    </xf>
    <xf numFmtId="49" fontId="18" fillId="0" borderId="7" xfId="3" applyNumberFormat="1" applyFont="1" applyFill="1" applyBorder="1" applyAlignment="1" applyProtection="1">
      <alignment horizontal="left" vertical="center" wrapText="1" indent="1"/>
    </xf>
    <xf numFmtId="49" fontId="18" fillId="0" borderId="8" xfId="3" applyNumberFormat="1" applyFont="1" applyFill="1" applyBorder="1" applyAlignment="1" applyProtection="1">
      <alignment horizontal="left" vertical="center" wrapText="1" indent="1"/>
    </xf>
    <xf numFmtId="49" fontId="18" fillId="0" borderId="9" xfId="3" applyNumberFormat="1" applyFont="1" applyFill="1" applyBorder="1" applyAlignment="1" applyProtection="1">
      <alignment horizontal="left" vertical="center" wrapText="1" indent="1"/>
    </xf>
    <xf numFmtId="49" fontId="18" fillId="0" borderId="10" xfId="3" applyNumberFormat="1" applyFont="1" applyFill="1" applyBorder="1" applyAlignment="1" applyProtection="1">
      <alignment horizontal="left" vertical="center" wrapText="1" indent="1"/>
    </xf>
    <xf numFmtId="49" fontId="18" fillId="0" borderId="11" xfId="3" applyNumberFormat="1" applyFont="1" applyFill="1" applyBorder="1" applyAlignment="1" applyProtection="1">
      <alignment horizontal="left" vertical="center" wrapText="1" indent="1"/>
    </xf>
    <xf numFmtId="49" fontId="18" fillId="0" borderId="12" xfId="3" applyNumberFormat="1" applyFont="1" applyFill="1" applyBorder="1" applyAlignment="1" applyProtection="1">
      <alignment horizontal="left" vertical="center" wrapText="1" indent="1"/>
    </xf>
    <xf numFmtId="0" fontId="18" fillId="0" borderId="0" xfId="3" applyFont="1" applyFill="1" applyBorder="1" applyAlignment="1" applyProtection="1">
      <alignment horizontal="left" vertical="center" wrapText="1" indent="1"/>
    </xf>
    <xf numFmtId="0" fontId="17" fillId="0" borderId="13" xfId="3" applyFont="1" applyFill="1" applyBorder="1" applyAlignment="1" applyProtection="1">
      <alignment horizontal="left" vertical="center" wrapText="1" indent="1"/>
    </xf>
    <xf numFmtId="0" fontId="17" fillId="0" borderId="14" xfId="3" applyFont="1" applyFill="1" applyBorder="1" applyAlignment="1" applyProtection="1">
      <alignment horizontal="left" vertical="center" wrapText="1" indent="1"/>
    </xf>
    <xf numFmtId="0" fontId="17" fillId="0" borderId="15" xfId="3" applyFont="1" applyFill="1" applyBorder="1" applyAlignment="1" applyProtection="1">
      <alignment horizontal="left" vertical="center" wrapText="1" indent="1"/>
    </xf>
    <xf numFmtId="0" fontId="7" fillId="0" borderId="13" xfId="3" applyFont="1" applyFill="1" applyBorder="1" applyAlignment="1" applyProtection="1">
      <alignment horizontal="center" vertical="center" wrapText="1"/>
    </xf>
    <xf numFmtId="0" fontId="7" fillId="0" borderId="14" xfId="3" applyFont="1" applyFill="1" applyBorder="1" applyAlignment="1" applyProtection="1">
      <alignment horizontal="center" vertical="center" wrapText="1"/>
    </xf>
    <xf numFmtId="164" fontId="18" fillId="0" borderId="2" xfId="0" applyNumberFormat="1" applyFont="1" applyFill="1" applyBorder="1" applyAlignment="1" applyProtection="1">
      <alignment vertical="center" wrapText="1"/>
      <protection locked="0"/>
    </xf>
    <xf numFmtId="164" fontId="18" fillId="0" borderId="6" xfId="0" applyNumberFormat="1" applyFont="1" applyFill="1" applyBorder="1" applyAlignment="1" applyProtection="1">
      <alignment vertical="center" wrapText="1"/>
      <protection locked="0"/>
    </xf>
    <xf numFmtId="0" fontId="17" fillId="0" borderId="14" xfId="3" applyFont="1" applyFill="1" applyBorder="1" applyAlignment="1" applyProtection="1">
      <alignment vertical="center" wrapText="1"/>
    </xf>
    <xf numFmtId="0" fontId="17" fillId="0" borderId="16" xfId="3" applyFont="1" applyFill="1" applyBorder="1" applyAlignment="1" applyProtection="1">
      <alignment vertical="center" wrapText="1"/>
    </xf>
    <xf numFmtId="0" fontId="17" fillId="0" borderId="13" xfId="3" applyFont="1" applyFill="1" applyBorder="1" applyAlignment="1" applyProtection="1">
      <alignment horizontal="center" vertical="center" wrapText="1"/>
    </xf>
    <xf numFmtId="0" fontId="17" fillId="0" borderId="14" xfId="3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>
      <alignment vertical="center" wrapText="1"/>
    </xf>
    <xf numFmtId="164" fontId="0" fillId="0" borderId="0" xfId="0" applyNumberFormat="1" applyFill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 wrapText="1"/>
    </xf>
    <xf numFmtId="164" fontId="18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5" fillId="0" borderId="0" xfId="0" applyNumberFormat="1" applyFont="1" applyFill="1" applyAlignment="1" applyProtection="1">
      <alignment horizontal="right" wrapText="1"/>
    </xf>
    <xf numFmtId="164" fontId="7" fillId="0" borderId="17" xfId="0" applyNumberFormat="1" applyFont="1" applyFill="1" applyBorder="1" applyAlignment="1" applyProtection="1">
      <alignment horizontal="center" vertical="center" wrapText="1"/>
    </xf>
    <xf numFmtId="164" fontId="17" fillId="0" borderId="18" xfId="0" applyNumberFormat="1" applyFont="1" applyFill="1" applyBorder="1" applyAlignment="1" applyProtection="1">
      <alignment horizontal="center" vertical="center" wrapText="1"/>
    </xf>
    <xf numFmtId="164" fontId="17" fillId="0" borderId="19" xfId="0" applyNumberFormat="1" applyFont="1" applyFill="1" applyBorder="1" applyAlignment="1" applyProtection="1">
      <alignment horizontal="center" vertical="center" wrapText="1"/>
    </xf>
    <xf numFmtId="164" fontId="17" fillId="0" borderId="20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vertical="center" wrapText="1"/>
    </xf>
    <xf numFmtId="164" fontId="18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4" fontId="17" fillId="0" borderId="14" xfId="0" applyNumberFormat="1" applyFont="1" applyFill="1" applyBorder="1" applyAlignment="1" applyProtection="1">
      <alignment vertical="center" wrapText="1"/>
    </xf>
    <xf numFmtId="164" fontId="4" fillId="0" borderId="0" xfId="0" applyNumberFormat="1" applyFont="1" applyFill="1" applyAlignment="1">
      <alignment vertical="center" wrapText="1"/>
    </xf>
    <xf numFmtId="164" fontId="16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16" fillId="0" borderId="2" xfId="0" applyNumberFormat="1" applyFont="1" applyFill="1" applyBorder="1" applyAlignment="1" applyProtection="1">
      <alignment vertical="center" wrapText="1"/>
      <protection locked="0"/>
    </xf>
    <xf numFmtId="164" fontId="16" fillId="0" borderId="21" xfId="0" applyNumberFormat="1" applyFont="1" applyFill="1" applyBorder="1" applyAlignment="1" applyProtection="1">
      <alignment vertical="center" wrapText="1"/>
    </xf>
    <xf numFmtId="164" fontId="16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4" fontId="16" fillId="0" borderId="6" xfId="0" applyNumberFormat="1" applyFont="1" applyFill="1" applyBorder="1" applyAlignment="1" applyProtection="1">
      <alignment vertical="center" wrapText="1"/>
      <protection locked="0"/>
    </xf>
    <xf numFmtId="164" fontId="16" fillId="0" borderId="22" xfId="0" applyNumberFormat="1" applyFont="1" applyFill="1" applyBorder="1" applyAlignment="1" applyProtection="1">
      <alignment vertical="center" wrapText="1"/>
    </xf>
    <xf numFmtId="164" fontId="7" fillId="0" borderId="17" xfId="0" applyNumberFormat="1" applyFont="1" applyFill="1" applyBorder="1" applyAlignment="1" applyProtection="1">
      <alignment vertical="center" wrapText="1"/>
    </xf>
    <xf numFmtId="0" fontId="6" fillId="0" borderId="0" xfId="0" applyFont="1" applyFill="1" applyAlignment="1">
      <alignment horizontal="center" vertical="center" wrapText="1"/>
    </xf>
    <xf numFmtId="164" fontId="25" fillId="0" borderId="23" xfId="0" applyNumberFormat="1" applyFont="1" applyFill="1" applyBorder="1" applyAlignment="1" applyProtection="1">
      <alignment horizontal="right" vertical="center" wrapText="1" indent="1"/>
      <protection locked="0"/>
    </xf>
    <xf numFmtId="164" fontId="25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25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25" fillId="0" borderId="24" xfId="0" applyNumberFormat="1" applyFont="1" applyFill="1" applyBorder="1" applyAlignment="1" applyProtection="1">
      <alignment horizontal="right" vertical="center" wrapText="1" indent="1"/>
      <protection locked="0"/>
    </xf>
    <xf numFmtId="0" fontId="19" fillId="0" borderId="0" xfId="0" applyFont="1" applyFill="1"/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164" fontId="7" fillId="2" borderId="14" xfId="0" applyNumberFormat="1" applyFont="1" applyFill="1" applyBorder="1" applyAlignment="1" applyProtection="1">
      <alignment vertical="center" wrapText="1"/>
    </xf>
    <xf numFmtId="3" fontId="4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0" fontId="24" fillId="0" borderId="14" xfId="3" applyFont="1" applyFill="1" applyBorder="1" applyAlignment="1" applyProtection="1">
      <alignment horizontal="left" vertical="center" wrapText="1" indent="1"/>
    </xf>
    <xf numFmtId="164" fontId="24" fillId="0" borderId="13" xfId="0" applyNumberFormat="1" applyFont="1" applyFill="1" applyBorder="1" applyAlignment="1" applyProtection="1">
      <alignment horizontal="left" vertical="center" wrapText="1" indent="1"/>
    </xf>
    <xf numFmtId="0" fontId="30" fillId="0" borderId="0" xfId="0" applyFont="1"/>
    <xf numFmtId="0" fontId="31" fillId="0" borderId="0" xfId="0" applyFont="1"/>
    <xf numFmtId="0" fontId="31" fillId="0" borderId="0" xfId="0" applyFont="1" applyAlignment="1">
      <alignment horizontal="right" indent="1"/>
    </xf>
    <xf numFmtId="0" fontId="20" fillId="0" borderId="0" xfId="0" applyFont="1" applyAlignment="1">
      <alignment horizontal="center"/>
    </xf>
    <xf numFmtId="0" fontId="31" fillId="0" borderId="0" xfId="0" applyFont="1" applyFill="1"/>
    <xf numFmtId="3" fontId="31" fillId="0" borderId="0" xfId="0" applyNumberFormat="1" applyFont="1" applyFill="1" applyAlignment="1">
      <alignment horizontal="right" indent="1"/>
    </xf>
    <xf numFmtId="3" fontId="26" fillId="0" borderId="0" xfId="0" applyNumberFormat="1" applyFont="1" applyFill="1" applyAlignment="1">
      <alignment horizontal="right" indent="1"/>
    </xf>
    <xf numFmtId="0" fontId="31" fillId="0" borderId="0" xfId="0" applyFont="1" applyFill="1" applyAlignment="1">
      <alignment horizontal="right" indent="1"/>
    </xf>
    <xf numFmtId="0" fontId="25" fillId="0" borderId="19" xfId="3" applyFont="1" applyFill="1" applyBorder="1" applyAlignment="1" applyProtection="1">
      <alignment horizontal="left" vertical="center" wrapText="1" indent="1"/>
    </xf>
    <xf numFmtId="0" fontId="18" fillId="0" borderId="2" xfId="3" applyFont="1" applyFill="1" applyBorder="1" applyAlignment="1" applyProtection="1">
      <alignment horizontal="left" indent="6"/>
    </xf>
    <xf numFmtId="0" fontId="18" fillId="0" borderId="2" xfId="3" applyFont="1" applyFill="1" applyBorder="1" applyAlignment="1" applyProtection="1">
      <alignment horizontal="left" vertical="center" wrapText="1" indent="6"/>
    </xf>
    <xf numFmtId="0" fontId="18" fillId="0" borderId="6" xfId="3" applyFont="1" applyFill="1" applyBorder="1" applyAlignment="1" applyProtection="1">
      <alignment horizontal="left" vertical="center" wrapText="1" indent="6"/>
    </xf>
    <xf numFmtId="0" fontId="18" fillId="0" borderId="25" xfId="3" applyFont="1" applyFill="1" applyBorder="1" applyAlignment="1" applyProtection="1">
      <alignment horizontal="left" vertical="center" wrapText="1" indent="6"/>
    </xf>
    <xf numFmtId="0" fontId="34" fillId="0" borderId="0" xfId="0" applyFont="1" applyFill="1"/>
    <xf numFmtId="0" fontId="35" fillId="0" borderId="0" xfId="0" applyFont="1"/>
    <xf numFmtId="164" fontId="0" fillId="0" borderId="0" xfId="0" applyNumberFormat="1" applyFill="1" applyAlignment="1" applyProtection="1">
      <alignment horizontal="center" vertical="center" wrapText="1"/>
    </xf>
    <xf numFmtId="164" fontId="7" fillId="0" borderId="13" xfId="0" applyNumberFormat="1" applyFont="1" applyFill="1" applyBorder="1" applyAlignment="1" applyProtection="1">
      <alignment horizontal="center" vertical="center" wrapText="1"/>
    </xf>
    <xf numFmtId="164" fontId="7" fillId="0" borderId="14" xfId="0" applyNumberFormat="1" applyFont="1" applyFill="1" applyBorder="1" applyAlignment="1" applyProtection="1">
      <alignment horizontal="center" vertical="center" wrapText="1"/>
    </xf>
    <xf numFmtId="164" fontId="7" fillId="0" borderId="13" xfId="0" applyNumberFormat="1" applyFont="1" applyFill="1" applyBorder="1" applyAlignment="1" applyProtection="1">
      <alignment horizontal="left" vertical="center" wrapText="1"/>
    </xf>
    <xf numFmtId="164" fontId="7" fillId="0" borderId="14" xfId="0" applyNumberFormat="1" applyFont="1" applyFill="1" applyBorder="1" applyAlignment="1" applyProtection="1">
      <alignment vertical="center" wrapText="1"/>
    </xf>
    <xf numFmtId="0" fontId="17" fillId="0" borderId="13" xfId="0" applyFont="1" applyFill="1" applyBorder="1" applyAlignment="1" applyProtection="1">
      <alignment horizontal="center" vertical="center" wrapText="1"/>
    </xf>
    <xf numFmtId="0" fontId="17" fillId="0" borderId="14" xfId="0" applyFont="1" applyFill="1" applyBorder="1" applyAlignment="1" applyProtection="1">
      <alignment horizontal="center" vertical="center" wrapText="1"/>
    </xf>
    <xf numFmtId="0" fontId="17" fillId="0" borderId="17" xfId="0" applyFont="1" applyFill="1" applyBorder="1" applyAlignment="1" applyProtection="1">
      <alignment horizontal="center" vertical="center" wrapText="1"/>
    </xf>
    <xf numFmtId="0" fontId="24" fillId="0" borderId="13" xfId="0" applyFont="1" applyFill="1" applyBorder="1" applyAlignment="1" applyProtection="1">
      <alignment horizontal="center" vertical="center" wrapText="1"/>
    </xf>
    <xf numFmtId="164" fontId="3" fillId="0" borderId="0" xfId="0" applyNumberFormat="1" applyFont="1" applyFill="1" applyAlignment="1" applyProtection="1">
      <alignment horizontal="left" vertical="center" wrapText="1"/>
    </xf>
    <xf numFmtId="164" fontId="3" fillId="0" borderId="0" xfId="0" applyNumberFormat="1" applyFont="1" applyFill="1" applyAlignment="1" applyProtection="1">
      <alignment vertical="center" wrapText="1"/>
    </xf>
    <xf numFmtId="0" fontId="7" fillId="0" borderId="26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right"/>
    </xf>
    <xf numFmtId="0" fontId="7" fillId="0" borderId="16" xfId="0" applyFont="1" applyFill="1" applyBorder="1" applyAlignment="1" applyProtection="1">
      <alignment horizontal="center" vertical="center" wrapText="1"/>
    </xf>
    <xf numFmtId="0" fontId="7" fillId="0" borderId="27" xfId="0" applyFont="1" applyFill="1" applyBorder="1" applyAlignment="1" applyProtection="1">
      <alignment horizontal="center" vertical="center" wrapText="1"/>
    </xf>
    <xf numFmtId="0" fontId="7" fillId="0" borderId="28" xfId="0" applyFont="1" applyFill="1" applyBorder="1" applyAlignment="1" applyProtection="1">
      <alignment horizontal="center" vertical="center" wrapText="1"/>
    </xf>
    <xf numFmtId="0" fontId="7" fillId="0" borderId="29" xfId="0" applyFont="1" applyFill="1" applyBorder="1" applyAlignment="1" applyProtection="1">
      <alignment horizontal="center" vertical="center" wrapText="1"/>
    </xf>
    <xf numFmtId="164" fontId="7" fillId="0" borderId="30" xfId="0" applyNumberFormat="1" applyFont="1" applyFill="1" applyBorder="1" applyAlignment="1" applyProtection="1">
      <alignment horizontal="center" vertical="center" wrapText="1"/>
    </xf>
    <xf numFmtId="0" fontId="24" fillId="0" borderId="14" xfId="0" applyFont="1" applyFill="1" applyBorder="1" applyAlignment="1" applyProtection="1">
      <alignment horizontal="left" vertical="center" wrapText="1" indent="1"/>
    </xf>
    <xf numFmtId="0" fontId="23" fillId="0" borderId="13" xfId="0" applyFont="1" applyBorder="1" applyAlignment="1" applyProtection="1">
      <alignment horizontal="center" vertical="center" wrapText="1"/>
    </xf>
    <xf numFmtId="0" fontId="32" fillId="0" borderId="31" xfId="0" applyFont="1" applyBorder="1" applyAlignment="1" applyProtection="1">
      <alignment horizontal="left" wrapText="1" indent="1"/>
    </xf>
    <xf numFmtId="0" fontId="18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center" wrapText="1" indent="1"/>
    </xf>
    <xf numFmtId="0" fontId="18" fillId="0" borderId="0" xfId="0" applyFont="1" applyFill="1" applyAlignment="1" applyProtection="1">
      <alignment horizontal="left" vertical="center" wrapText="1"/>
    </xf>
    <xf numFmtId="0" fontId="18" fillId="0" borderId="0" xfId="0" applyFont="1" applyFill="1" applyAlignment="1" applyProtection="1">
      <alignment vertical="center" wrapText="1"/>
    </xf>
    <xf numFmtId="0" fontId="17" fillId="0" borderId="32" xfId="0" applyFont="1" applyFill="1" applyBorder="1" applyAlignment="1" applyProtection="1">
      <alignment horizontal="center" vertical="center" wrapText="1"/>
    </xf>
    <xf numFmtId="0" fontId="7" fillId="0" borderId="33" xfId="0" applyFont="1" applyFill="1" applyBorder="1" applyAlignment="1" applyProtection="1">
      <alignment horizontal="center" vertical="center" wrapText="1"/>
    </xf>
    <xf numFmtId="0" fontId="7" fillId="0" borderId="14" xfId="0" applyFont="1" applyFill="1" applyBorder="1" applyAlignment="1" applyProtection="1">
      <alignment horizontal="left" vertical="center" wrapText="1" indent="1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Alignment="1" applyProtection="1">
      <alignment vertical="center" wrapText="1"/>
    </xf>
    <xf numFmtId="0" fontId="4" fillId="0" borderId="13" xfId="0" applyFont="1" applyFill="1" applyBorder="1" applyAlignment="1" applyProtection="1">
      <alignment horizontal="left" vertical="center"/>
    </xf>
    <xf numFmtId="0" fontId="4" fillId="0" borderId="31" xfId="0" applyFont="1" applyFill="1" applyBorder="1" applyAlignment="1" applyProtection="1">
      <alignment vertical="center" wrapText="1"/>
    </xf>
    <xf numFmtId="16" fontId="0" fillId="0" borderId="0" xfId="0" applyNumberFormat="1" applyFill="1" applyAlignment="1">
      <alignment vertical="center" wrapText="1"/>
    </xf>
    <xf numFmtId="0" fontId="23" fillId="0" borderId="14" xfId="0" applyFont="1" applyBorder="1" applyAlignment="1" applyProtection="1">
      <alignment horizontal="left" vertical="center" wrapText="1" indent="1"/>
    </xf>
    <xf numFmtId="0" fontId="22" fillId="0" borderId="2" xfId="0" applyFont="1" applyBorder="1" applyAlignment="1" applyProtection="1">
      <alignment horizontal="left" vertical="center" wrapText="1" indent="1"/>
    </xf>
    <xf numFmtId="0" fontId="22" fillId="0" borderId="6" xfId="0" applyFont="1" applyBorder="1" applyAlignment="1" applyProtection="1">
      <alignment horizontal="left" vertical="center" wrapText="1" indent="1"/>
    </xf>
    <xf numFmtId="0" fontId="23" fillId="0" borderId="18" xfId="0" applyFont="1" applyBorder="1" applyAlignment="1" applyProtection="1">
      <alignment horizontal="left" vertical="center" wrapText="1" indent="1"/>
    </xf>
    <xf numFmtId="164" fontId="17" fillId="0" borderId="27" xfId="3" applyNumberFormat="1" applyFont="1" applyFill="1" applyBorder="1" applyAlignment="1" applyProtection="1">
      <alignment horizontal="right" vertical="center" wrapText="1" indent="1"/>
    </xf>
    <xf numFmtId="164" fontId="17" fillId="0" borderId="17" xfId="3" applyNumberFormat="1" applyFont="1" applyFill="1" applyBorder="1" applyAlignment="1" applyProtection="1">
      <alignment horizontal="right" vertical="center" wrapText="1" indent="1"/>
    </xf>
    <xf numFmtId="164" fontId="18" fillId="0" borderId="34" xfId="3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21" xfId="3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23" xfId="3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22" xfId="3" applyNumberFormat="1" applyFont="1" applyFill="1" applyBorder="1" applyAlignment="1" applyProtection="1">
      <alignment horizontal="right" vertical="center" wrapText="1" indent="1"/>
      <protection locked="0"/>
    </xf>
    <xf numFmtId="164" fontId="25" fillId="0" borderId="21" xfId="3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17" xfId="3" applyNumberFormat="1" applyFont="1" applyFill="1" applyBorder="1" applyAlignment="1" applyProtection="1">
      <alignment horizontal="right" vertical="center" wrapText="1" indent="1"/>
    </xf>
    <xf numFmtId="164" fontId="6" fillId="0" borderId="0" xfId="3" applyNumberFormat="1" applyFont="1" applyFill="1" applyBorder="1" applyAlignment="1" applyProtection="1">
      <alignment horizontal="right" vertical="center" wrapText="1" indent="1"/>
    </xf>
    <xf numFmtId="0" fontId="5" fillId="0" borderId="35" xfId="0" applyFont="1" applyFill="1" applyBorder="1" applyAlignment="1" applyProtection="1">
      <alignment horizontal="right" vertical="center"/>
    </xf>
    <xf numFmtId="164" fontId="18" fillId="0" borderId="3" xfId="0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36" xfId="0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6" xfId="0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14" xfId="0" applyNumberFormat="1" applyFont="1" applyFill="1" applyBorder="1" applyAlignment="1" applyProtection="1">
      <alignment horizontal="right" vertical="center" wrapText="1" indent="1"/>
    </xf>
    <xf numFmtId="164" fontId="25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22" xfId="0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17" xfId="0" applyNumberFormat="1" applyFont="1" applyFill="1" applyBorder="1" applyAlignment="1" applyProtection="1">
      <alignment horizontal="right" vertical="center" wrapText="1" indent="1"/>
    </xf>
    <xf numFmtId="164" fontId="25" fillId="0" borderId="37" xfId="0" applyNumberFormat="1" applyFont="1" applyFill="1" applyBorder="1" applyAlignment="1" applyProtection="1">
      <alignment horizontal="right" vertical="center" wrapText="1" indent="1"/>
      <protection locked="0"/>
    </xf>
    <xf numFmtId="164" fontId="6" fillId="0" borderId="0" xfId="0" applyNumberFormat="1" applyFont="1" applyFill="1" applyAlignment="1" applyProtection="1">
      <alignment horizontal="centerContinuous" vertical="center" wrapText="1"/>
    </xf>
    <xf numFmtId="164" fontId="0" fillId="0" borderId="0" xfId="0" applyNumberFormat="1" applyFill="1" applyAlignment="1" applyProtection="1">
      <alignment horizontal="centerContinuous" vertical="center"/>
    </xf>
    <xf numFmtId="164" fontId="5" fillId="0" borderId="0" xfId="0" applyNumberFormat="1" applyFont="1" applyFill="1" applyAlignment="1" applyProtection="1">
      <alignment horizontal="right" vertical="center"/>
    </xf>
    <xf numFmtId="164" fontId="7" fillId="0" borderId="13" xfId="0" applyNumberFormat="1" applyFont="1" applyFill="1" applyBorder="1" applyAlignment="1" applyProtection="1">
      <alignment horizontal="centerContinuous" vertical="center" wrapText="1"/>
    </xf>
    <xf numFmtId="164" fontId="7" fillId="0" borderId="14" xfId="0" applyNumberFormat="1" applyFont="1" applyFill="1" applyBorder="1" applyAlignment="1" applyProtection="1">
      <alignment horizontal="centerContinuous" vertical="center" wrapText="1"/>
    </xf>
    <xf numFmtId="164" fontId="7" fillId="0" borderId="17" xfId="0" applyNumberFormat="1" applyFont="1" applyFill="1" applyBorder="1" applyAlignment="1" applyProtection="1">
      <alignment horizontal="centerContinuous" vertical="center" wrapText="1"/>
    </xf>
    <xf numFmtId="164" fontId="4" fillId="0" borderId="0" xfId="0" applyNumberFormat="1" applyFont="1" applyFill="1" applyAlignment="1" applyProtection="1">
      <alignment horizontal="center" vertical="center" wrapText="1"/>
    </xf>
    <xf numFmtId="164" fontId="24" fillId="0" borderId="38" xfId="0" applyNumberFormat="1" applyFont="1" applyFill="1" applyBorder="1" applyAlignment="1" applyProtection="1">
      <alignment horizontal="center" vertical="center" wrapText="1"/>
    </xf>
    <xf numFmtId="164" fontId="24" fillId="0" borderId="13" xfId="0" applyNumberFormat="1" applyFont="1" applyFill="1" applyBorder="1" applyAlignment="1" applyProtection="1">
      <alignment horizontal="center" vertical="center" wrapText="1"/>
    </xf>
    <xf numFmtId="164" fontId="24" fillId="0" borderId="14" xfId="0" applyNumberFormat="1" applyFont="1" applyFill="1" applyBorder="1" applyAlignment="1" applyProtection="1">
      <alignment horizontal="center" vertical="center" wrapText="1"/>
    </xf>
    <xf numFmtId="164" fontId="24" fillId="0" borderId="0" xfId="0" applyNumberFormat="1" applyFont="1" applyFill="1" applyAlignment="1" applyProtection="1">
      <alignment horizontal="center" vertical="center" wrapText="1"/>
    </xf>
    <xf numFmtId="164" fontId="0" fillId="0" borderId="39" xfId="0" applyNumberFormat="1" applyFill="1" applyBorder="1" applyAlignment="1" applyProtection="1">
      <alignment horizontal="left" vertical="center" wrapText="1" indent="1"/>
    </xf>
    <xf numFmtId="164" fontId="18" fillId="0" borderId="9" xfId="0" applyNumberFormat="1" applyFont="1" applyFill="1" applyBorder="1" applyAlignment="1" applyProtection="1">
      <alignment horizontal="left" vertical="center" wrapText="1" indent="1"/>
    </xf>
    <xf numFmtId="164" fontId="0" fillId="0" borderId="40" xfId="0" applyNumberFormat="1" applyFill="1" applyBorder="1" applyAlignment="1" applyProtection="1">
      <alignment horizontal="left" vertical="center" wrapText="1" indent="1"/>
    </xf>
    <xf numFmtId="164" fontId="18" fillId="0" borderId="8" xfId="0" applyNumberFormat="1" applyFont="1" applyFill="1" applyBorder="1" applyAlignment="1" applyProtection="1">
      <alignment horizontal="left" vertical="center" wrapText="1" indent="1"/>
    </xf>
    <xf numFmtId="164" fontId="18" fillId="0" borderId="41" xfId="0" applyNumberFormat="1" applyFont="1" applyFill="1" applyBorder="1" applyAlignment="1" applyProtection="1">
      <alignment horizontal="left" vertical="center" wrapText="1" indent="1"/>
    </xf>
    <xf numFmtId="164" fontId="27" fillId="0" borderId="38" xfId="0" applyNumberFormat="1" applyFont="1" applyFill="1" applyBorder="1" applyAlignment="1" applyProtection="1">
      <alignment horizontal="left" vertical="center" wrapText="1" indent="1"/>
    </xf>
    <xf numFmtId="164" fontId="1" fillId="0" borderId="42" xfId="0" applyNumberFormat="1" applyFont="1" applyFill="1" applyBorder="1" applyAlignment="1" applyProtection="1">
      <alignment horizontal="left" vertical="center" wrapText="1" indent="1"/>
    </xf>
    <xf numFmtId="164" fontId="25" fillId="0" borderId="7" xfId="0" applyNumberFormat="1" applyFont="1" applyFill="1" applyBorder="1" applyAlignment="1" applyProtection="1">
      <alignment horizontal="left" vertical="center" wrapText="1" indent="1"/>
    </xf>
    <xf numFmtId="164" fontId="25" fillId="0" borderId="8" xfId="0" applyNumberFormat="1" applyFont="1" applyFill="1" applyBorder="1" applyAlignment="1" applyProtection="1">
      <alignment horizontal="left" vertical="center" wrapText="1" indent="1"/>
    </xf>
    <xf numFmtId="164" fontId="1" fillId="0" borderId="40" xfId="0" applyNumberFormat="1" applyFont="1" applyFill="1" applyBorder="1" applyAlignment="1" applyProtection="1">
      <alignment horizontal="left" vertical="center" wrapText="1" indent="1"/>
    </xf>
    <xf numFmtId="164" fontId="28" fillId="0" borderId="2" xfId="0" applyNumberFormat="1" applyFont="1" applyFill="1" applyBorder="1" applyAlignment="1" applyProtection="1">
      <alignment horizontal="right" vertical="center" wrapText="1" indent="1"/>
    </xf>
    <xf numFmtId="164" fontId="27" fillId="0" borderId="13" xfId="0" applyNumberFormat="1" applyFont="1" applyFill="1" applyBorder="1" applyAlignment="1" applyProtection="1">
      <alignment horizontal="left" vertical="center" wrapText="1" indent="1"/>
    </xf>
    <xf numFmtId="164" fontId="24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25" xfId="0" applyFont="1" applyFill="1" applyBorder="1" applyAlignment="1" applyProtection="1">
      <alignment horizontal="center" vertical="center"/>
    </xf>
    <xf numFmtId="0" fontId="7" fillId="0" borderId="34" xfId="0" quotePrefix="1" applyFont="1" applyFill="1" applyBorder="1" applyAlignment="1" applyProtection="1">
      <alignment horizontal="right" vertical="center" indent="1"/>
    </xf>
    <xf numFmtId="0" fontId="7" fillId="0" borderId="43" xfId="0" applyFont="1" applyFill="1" applyBorder="1" applyAlignment="1" applyProtection="1">
      <alignment horizontal="right" vertical="center" indent="1"/>
    </xf>
    <xf numFmtId="0" fontId="7" fillId="0" borderId="27" xfId="0" applyFont="1" applyFill="1" applyBorder="1" applyAlignment="1" applyProtection="1">
      <alignment horizontal="right" vertical="center" wrapText="1" indent="1"/>
    </xf>
    <xf numFmtId="164" fontId="7" fillId="0" borderId="30" xfId="0" applyNumberFormat="1" applyFont="1" applyFill="1" applyBorder="1" applyAlignment="1" applyProtection="1">
      <alignment horizontal="right" vertical="center" wrapText="1" indent="1"/>
    </xf>
    <xf numFmtId="164" fontId="18" fillId="0" borderId="34" xfId="0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37" xfId="0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44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0" xfId="0" applyNumberFormat="1" applyFont="1" applyFill="1" applyBorder="1" applyAlignment="1" applyProtection="1">
      <alignment horizontal="right" vertical="center" wrapText="1" indent="1"/>
    </xf>
    <xf numFmtId="0" fontId="18" fillId="0" borderId="0" xfId="0" applyFont="1" applyFill="1" applyAlignment="1" applyProtection="1">
      <alignment horizontal="right" vertical="center" wrapText="1" indent="1"/>
    </xf>
    <xf numFmtId="164" fontId="17" fillId="0" borderId="44" xfId="0" applyNumberFormat="1" applyFont="1" applyFill="1" applyBorder="1" applyAlignment="1" applyProtection="1">
      <alignment horizontal="right" vertical="center" wrapText="1" indent="1"/>
    </xf>
    <xf numFmtId="164" fontId="17" fillId="0" borderId="17" xfId="0" applyNumberFormat="1" applyFont="1" applyFill="1" applyBorder="1" applyAlignment="1" applyProtection="1">
      <alignment horizontal="right" vertical="center" wrapText="1" indent="1"/>
    </xf>
    <xf numFmtId="0" fontId="0" fillId="0" borderId="0" xfId="0" applyFill="1" applyAlignment="1" applyProtection="1">
      <alignment horizontal="right" vertical="center" wrapText="1" indent="1"/>
    </xf>
    <xf numFmtId="49" fontId="7" fillId="0" borderId="34" xfId="0" applyNumberFormat="1" applyFont="1" applyFill="1" applyBorder="1" applyAlignment="1" applyProtection="1">
      <alignment horizontal="right" vertical="center"/>
    </xf>
    <xf numFmtId="49" fontId="7" fillId="0" borderId="43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Alignment="1" applyProtection="1">
      <alignment vertical="center" wrapText="1"/>
    </xf>
    <xf numFmtId="0" fontId="21" fillId="0" borderId="19" xfId="0" applyFont="1" applyBorder="1" applyAlignment="1" applyProtection="1">
      <alignment horizontal="left" vertical="center" wrapText="1" indent="1"/>
    </xf>
    <xf numFmtId="0" fontId="10" fillId="0" borderId="0" xfId="3" applyFont="1" applyFill="1" applyProtection="1"/>
    <xf numFmtId="0" fontId="10" fillId="0" borderId="0" xfId="3" applyFont="1" applyFill="1" applyAlignment="1" applyProtection="1">
      <alignment horizontal="right" vertical="center" indent="1"/>
    </xf>
    <xf numFmtId="0" fontId="36" fillId="0" borderId="0" xfId="0" applyFont="1" applyFill="1" applyAlignment="1" applyProtection="1">
      <alignment horizontal="left" vertical="center" wrapText="1"/>
    </xf>
    <xf numFmtId="0" fontId="36" fillId="0" borderId="0" xfId="0" applyFont="1" applyFill="1" applyAlignment="1" applyProtection="1">
      <alignment vertical="center" wrapText="1"/>
    </xf>
    <xf numFmtId="0" fontId="36" fillId="0" borderId="0" xfId="0" applyFont="1" applyFill="1" applyAlignment="1" applyProtection="1">
      <alignment horizontal="right" vertical="center" wrapText="1" indent="1"/>
    </xf>
    <xf numFmtId="0" fontId="14" fillId="0" borderId="0" xfId="0" applyFont="1" applyFill="1" applyAlignment="1" applyProtection="1">
      <alignment horizontal="left" vertical="center" wrapText="1"/>
    </xf>
    <xf numFmtId="0" fontId="14" fillId="0" borderId="0" xfId="0" applyFont="1" applyFill="1" applyAlignment="1" applyProtection="1">
      <alignment vertical="center" wrapText="1"/>
    </xf>
    <xf numFmtId="0" fontId="14" fillId="0" borderId="0" xfId="0" applyFont="1" applyFill="1" applyAlignment="1" applyProtection="1">
      <alignment horizontal="right" vertical="center" wrapText="1" indent="1"/>
    </xf>
    <xf numFmtId="164" fontId="0" fillId="0" borderId="42" xfId="0" applyNumberFormat="1" applyFill="1" applyBorder="1" applyAlignment="1" applyProtection="1">
      <alignment horizontal="left" vertical="center" wrapText="1" indent="1"/>
    </xf>
    <xf numFmtId="164" fontId="18" fillId="0" borderId="2" xfId="3" applyNumberFormat="1" applyFont="1" applyFill="1" applyBorder="1" applyAlignment="1" applyProtection="1">
      <alignment horizontal="right" vertical="center" wrapText="1" indent="1"/>
      <protection locked="0"/>
    </xf>
    <xf numFmtId="164" fontId="25" fillId="0" borderId="22" xfId="3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45" xfId="0" applyFont="1" applyFill="1" applyBorder="1" applyAlignment="1" applyProtection="1">
      <alignment horizontal="center" vertical="center" wrapText="1"/>
    </xf>
    <xf numFmtId="0" fontId="7" fillId="0" borderId="32" xfId="0" applyFont="1" applyFill="1" applyBorder="1" applyAlignment="1" applyProtection="1">
      <alignment horizontal="center" vertical="center" wrapText="1"/>
    </xf>
    <xf numFmtId="0" fontId="17" fillId="0" borderId="15" xfId="3" applyFont="1" applyFill="1" applyBorder="1" applyAlignment="1" applyProtection="1">
      <alignment horizontal="center" vertical="center" wrapText="1"/>
    </xf>
    <xf numFmtId="0" fontId="17" fillId="0" borderId="16" xfId="3" applyFont="1" applyFill="1" applyBorder="1" applyAlignment="1" applyProtection="1">
      <alignment horizontal="center" vertical="center" wrapText="1"/>
    </xf>
    <xf numFmtId="164" fontId="18" fillId="0" borderId="23" xfId="3" applyNumberFormat="1" applyFont="1" applyFill="1" applyBorder="1" applyAlignment="1" applyProtection="1">
      <alignment horizontal="right" vertical="center" wrapText="1" indent="1"/>
    </xf>
    <xf numFmtId="0" fontId="18" fillId="0" borderId="3" xfId="3" applyFont="1" applyFill="1" applyBorder="1" applyAlignment="1" applyProtection="1">
      <alignment horizontal="left" vertical="center" wrapText="1" indent="6"/>
    </xf>
    <xf numFmtId="0" fontId="10" fillId="0" borderId="0" xfId="3" applyFill="1" applyProtection="1"/>
    <xf numFmtId="0" fontId="18" fillId="0" borderId="0" xfId="3" applyFont="1" applyFill="1" applyProtection="1"/>
    <xf numFmtId="0" fontId="13" fillId="0" borderId="0" xfId="3" applyFont="1" applyFill="1" applyProtection="1"/>
    <xf numFmtId="0" fontId="22" fillId="0" borderId="3" xfId="0" applyFont="1" applyBorder="1" applyAlignment="1" applyProtection="1">
      <alignment horizontal="left" wrapText="1" indent="1"/>
    </xf>
    <xf numFmtId="0" fontId="22" fillId="0" borderId="2" xfId="0" applyFont="1" applyBorder="1" applyAlignment="1" applyProtection="1">
      <alignment horizontal="left" wrapText="1" indent="1"/>
    </xf>
    <xf numFmtId="0" fontId="22" fillId="0" borderId="6" xfId="0" applyFont="1" applyBorder="1" applyAlignment="1" applyProtection="1">
      <alignment horizontal="left" wrapText="1" indent="1"/>
    </xf>
    <xf numFmtId="0" fontId="23" fillId="0" borderId="13" xfId="0" applyFont="1" applyBorder="1" applyAlignment="1" applyProtection="1">
      <alignment wrapText="1"/>
    </xf>
    <xf numFmtId="0" fontId="22" fillId="0" borderId="6" xfId="0" applyFont="1" applyBorder="1" applyAlignment="1" applyProtection="1">
      <alignment wrapText="1"/>
    </xf>
    <xf numFmtId="0" fontId="22" fillId="0" borderId="9" xfId="0" applyFont="1" applyBorder="1" applyAlignment="1" applyProtection="1">
      <alignment wrapText="1"/>
    </xf>
    <xf numFmtId="0" fontId="22" fillId="0" borderId="8" xfId="0" applyFont="1" applyBorder="1" applyAlignment="1" applyProtection="1">
      <alignment wrapText="1"/>
    </xf>
    <xf numFmtId="0" fontId="22" fillId="0" borderId="10" xfId="0" applyFont="1" applyBorder="1" applyAlignment="1" applyProtection="1">
      <alignment wrapText="1"/>
    </xf>
    <xf numFmtId="0" fontId="23" fillId="0" borderId="14" xfId="0" applyFont="1" applyBorder="1" applyAlignment="1" applyProtection="1">
      <alignment wrapText="1"/>
    </xf>
    <xf numFmtId="0" fontId="23" fillId="0" borderId="18" xfId="0" applyFont="1" applyBorder="1" applyAlignment="1" applyProtection="1">
      <alignment wrapText="1"/>
    </xf>
    <xf numFmtId="0" fontId="23" fillId="0" borderId="19" xfId="0" applyFont="1" applyBorder="1" applyAlignment="1" applyProtection="1">
      <alignment wrapText="1"/>
    </xf>
    <xf numFmtId="0" fontId="10" fillId="0" borderId="0" xfId="3" applyFill="1" applyAlignment="1" applyProtection="1"/>
    <xf numFmtId="164" fontId="21" fillId="0" borderId="17" xfId="0" quotePrefix="1" applyNumberFormat="1" applyFont="1" applyBorder="1" applyAlignment="1" applyProtection="1">
      <alignment horizontal="right" vertical="center" wrapText="1" indent="1"/>
    </xf>
    <xf numFmtId="0" fontId="20" fillId="0" borderId="0" xfId="3" applyFont="1" applyFill="1" applyProtection="1"/>
    <xf numFmtId="0" fontId="19" fillId="0" borderId="0" xfId="3" applyFont="1" applyFill="1" applyProtection="1"/>
    <xf numFmtId="0" fontId="10" fillId="0" borderId="0" xfId="3" applyFill="1" applyBorder="1" applyProtection="1"/>
    <xf numFmtId="164" fontId="25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8" fillId="0" borderId="9" xfId="3" applyNumberFormat="1" applyFont="1" applyFill="1" applyBorder="1" applyAlignment="1" applyProtection="1">
      <alignment horizontal="center" vertical="center" wrapText="1"/>
    </xf>
    <xf numFmtId="49" fontId="18" fillId="0" borderId="8" xfId="3" applyNumberFormat="1" applyFont="1" applyFill="1" applyBorder="1" applyAlignment="1" applyProtection="1">
      <alignment horizontal="center" vertical="center" wrapText="1"/>
    </xf>
    <xf numFmtId="49" fontId="18" fillId="0" borderId="10" xfId="3" applyNumberFormat="1" applyFont="1" applyFill="1" applyBorder="1" applyAlignment="1" applyProtection="1">
      <alignment horizontal="center" vertical="center" wrapText="1"/>
    </xf>
    <xf numFmtId="0" fontId="23" fillId="0" borderId="13" xfId="0" applyFont="1" applyBorder="1" applyAlignment="1" applyProtection="1">
      <alignment horizontal="center" wrapText="1"/>
    </xf>
    <xf numFmtId="0" fontId="22" fillId="0" borderId="9" xfId="0" applyFont="1" applyBorder="1" applyAlignment="1" applyProtection="1">
      <alignment horizontal="center" wrapText="1"/>
    </xf>
    <xf numFmtId="0" fontId="22" fillId="0" borderId="8" xfId="0" applyFont="1" applyBorder="1" applyAlignment="1" applyProtection="1">
      <alignment horizontal="center" wrapText="1"/>
    </xf>
    <xf numFmtId="0" fontId="22" fillId="0" borderId="10" xfId="0" applyFont="1" applyBorder="1" applyAlignment="1" applyProtection="1">
      <alignment horizontal="center" wrapText="1"/>
    </xf>
    <xf numFmtId="0" fontId="23" fillId="0" borderId="18" xfId="0" applyFont="1" applyBorder="1" applyAlignment="1" applyProtection="1">
      <alignment horizontal="center" wrapText="1"/>
    </xf>
    <xf numFmtId="0" fontId="18" fillId="0" borderId="0" xfId="0" applyFont="1" applyFill="1" applyAlignment="1" applyProtection="1">
      <alignment horizontal="center" vertical="center" wrapText="1"/>
    </xf>
    <xf numFmtId="49" fontId="18" fillId="0" borderId="11" xfId="3" applyNumberFormat="1" applyFont="1" applyFill="1" applyBorder="1" applyAlignment="1" applyProtection="1">
      <alignment horizontal="center" vertical="center" wrapText="1"/>
    </xf>
    <xf numFmtId="49" fontId="18" fillId="0" borderId="7" xfId="3" applyNumberFormat="1" applyFont="1" applyFill="1" applyBorder="1" applyAlignment="1" applyProtection="1">
      <alignment horizontal="center" vertical="center" wrapText="1"/>
    </xf>
    <xf numFmtId="49" fontId="18" fillId="0" borderId="12" xfId="3" applyNumberFormat="1" applyFont="1" applyFill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7" fillId="0" borderId="26" xfId="0" applyFont="1" applyFill="1" applyBorder="1" applyAlignment="1" applyProtection="1">
      <alignment horizontal="center" vertical="center" wrapText="1"/>
    </xf>
    <xf numFmtId="49" fontId="25" fillId="0" borderId="11" xfId="0" applyNumberFormat="1" applyFont="1" applyFill="1" applyBorder="1" applyAlignment="1" applyProtection="1">
      <alignment horizontal="center" vertical="center" wrapText="1"/>
    </xf>
    <xf numFmtId="49" fontId="25" fillId="0" borderId="8" xfId="0" applyNumberFormat="1" applyFont="1" applyFill="1" applyBorder="1" applyAlignment="1" applyProtection="1">
      <alignment horizontal="center" vertical="center" wrapText="1"/>
    </xf>
    <xf numFmtId="49" fontId="25" fillId="0" borderId="9" xfId="0" applyNumberFormat="1" applyFont="1" applyFill="1" applyBorder="1" applyAlignment="1" applyProtection="1">
      <alignment horizontal="center" vertical="center" wrapText="1"/>
    </xf>
    <xf numFmtId="0" fontId="25" fillId="0" borderId="3" xfId="3" applyFont="1" applyFill="1" applyBorder="1" applyAlignment="1" applyProtection="1">
      <alignment horizontal="left" vertical="center" wrapText="1" indent="1"/>
    </xf>
    <xf numFmtId="0" fontId="25" fillId="0" borderId="2" xfId="3" applyFont="1" applyFill="1" applyBorder="1" applyAlignment="1" applyProtection="1">
      <alignment horizontal="left" vertical="center" wrapText="1" indent="1"/>
    </xf>
    <xf numFmtId="0" fontId="25" fillId="0" borderId="19" xfId="3" quotePrefix="1" applyFont="1" applyFill="1" applyBorder="1" applyAlignment="1" applyProtection="1">
      <alignment horizontal="left" vertical="center" wrapText="1" indent="1"/>
    </xf>
    <xf numFmtId="0" fontId="6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</xf>
    <xf numFmtId="0" fontId="8" fillId="0" borderId="0" xfId="0" applyFont="1" applyFill="1" applyAlignment="1" applyProtection="1">
      <alignment vertical="center" wrapText="1"/>
    </xf>
    <xf numFmtId="164" fontId="25" fillId="0" borderId="23" xfId="3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17" xfId="3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8" xfId="0" applyNumberFormat="1" applyFont="1" applyFill="1" applyBorder="1" applyAlignment="1" applyProtection="1">
      <alignment horizontal="left" vertical="center" wrapText="1"/>
      <protection locked="0"/>
    </xf>
    <xf numFmtId="164" fontId="0" fillId="0" borderId="7" xfId="0" applyNumberFormat="1" applyFill="1" applyBorder="1" applyAlignment="1" applyProtection="1">
      <alignment horizontal="left" vertical="center" wrapText="1"/>
      <protection locked="0"/>
    </xf>
    <xf numFmtId="49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wrapText="1"/>
    </xf>
    <xf numFmtId="0" fontId="7" fillId="0" borderId="46" xfId="0" applyFont="1" applyFill="1" applyBorder="1" applyAlignment="1" applyProtection="1">
      <alignment horizontal="center" vertical="center"/>
    </xf>
    <xf numFmtId="0" fontId="7" fillId="0" borderId="35" xfId="0" applyFont="1" applyFill="1" applyBorder="1" applyAlignment="1" applyProtection="1">
      <alignment horizontal="center" vertical="center"/>
    </xf>
    <xf numFmtId="0" fontId="7" fillId="0" borderId="47" xfId="0" applyFont="1" applyFill="1" applyBorder="1" applyAlignment="1" applyProtection="1">
      <alignment horizontal="center" vertical="center" wrapText="1"/>
    </xf>
    <xf numFmtId="0" fontId="17" fillId="0" borderId="48" xfId="0" applyFont="1" applyFill="1" applyBorder="1" applyAlignment="1" applyProtection="1">
      <alignment horizontal="center" vertical="center" wrapText="1"/>
    </xf>
    <xf numFmtId="0" fontId="24" fillId="0" borderId="48" xfId="0" applyFont="1" applyFill="1" applyBorder="1" applyAlignment="1" applyProtection="1">
      <alignment horizontal="left" vertical="center" wrapText="1" indent="1"/>
    </xf>
    <xf numFmtId="0" fontId="18" fillId="0" borderId="46" xfId="3" applyFont="1" applyFill="1" applyBorder="1" applyAlignment="1" applyProtection="1">
      <alignment horizontal="left" vertical="center" wrapText="1" indent="1"/>
    </xf>
    <xf numFmtId="0" fontId="18" fillId="0" borderId="36" xfId="3" applyFont="1" applyFill="1" applyBorder="1" applyAlignment="1" applyProtection="1">
      <alignment horizontal="left" vertical="center" wrapText="1" indent="1"/>
    </xf>
    <xf numFmtId="0" fontId="18" fillId="0" borderId="49" xfId="3" applyFont="1" applyFill="1" applyBorder="1" applyAlignment="1" applyProtection="1">
      <alignment horizontal="left" vertical="center" wrapText="1" indent="1"/>
    </xf>
    <xf numFmtId="0" fontId="18" fillId="0" borderId="50" xfId="3" applyFont="1" applyFill="1" applyBorder="1" applyAlignment="1" applyProtection="1">
      <alignment horizontal="left" vertical="center" wrapText="1" indent="1"/>
    </xf>
    <xf numFmtId="0" fontId="24" fillId="0" borderId="48" xfId="3" applyFont="1" applyFill="1" applyBorder="1" applyAlignment="1" applyProtection="1">
      <alignment horizontal="left" vertical="center" wrapText="1" indent="1"/>
    </xf>
    <xf numFmtId="0" fontId="25" fillId="0" borderId="50" xfId="3" applyFont="1" applyFill="1" applyBorder="1" applyAlignment="1" applyProtection="1">
      <alignment horizontal="left" vertical="center" wrapText="1" indent="1"/>
    </xf>
    <xf numFmtId="0" fontId="25" fillId="0" borderId="49" xfId="3" applyFont="1" applyFill="1" applyBorder="1" applyAlignment="1" applyProtection="1">
      <alignment horizontal="left" vertical="center" wrapText="1" indent="1"/>
    </xf>
    <xf numFmtId="0" fontId="25" fillId="0" borderId="51" xfId="3" quotePrefix="1" applyFont="1" applyFill="1" applyBorder="1" applyAlignment="1" applyProtection="1">
      <alignment horizontal="left" vertical="center" wrapText="1" indent="1"/>
    </xf>
    <xf numFmtId="0" fontId="7" fillId="0" borderId="48" xfId="0" applyFont="1" applyFill="1" applyBorder="1" applyAlignment="1" applyProtection="1">
      <alignment horizontal="left" vertical="center" wrapText="1" indent="1"/>
    </xf>
    <xf numFmtId="0" fontId="4" fillId="0" borderId="33" xfId="0" applyFont="1" applyFill="1" applyBorder="1" applyAlignment="1" applyProtection="1">
      <alignment vertical="center" wrapText="1"/>
    </xf>
    <xf numFmtId="0" fontId="23" fillId="0" borderId="48" xfId="0" applyFont="1" applyBorder="1" applyAlignment="1" applyProtection="1">
      <alignment horizontal="left" vertical="center" wrapText="1" indent="1"/>
    </xf>
    <xf numFmtId="0" fontId="24" fillId="0" borderId="2" xfId="0" applyFont="1" applyFill="1" applyBorder="1" applyAlignment="1" applyProtection="1">
      <alignment horizontal="left" vertical="center" wrapText="1" indent="1"/>
    </xf>
    <xf numFmtId="164" fontId="24" fillId="0" borderId="2" xfId="0" applyNumberFormat="1" applyFont="1" applyFill="1" applyBorder="1" applyAlignment="1" applyProtection="1">
      <alignment horizontal="right" vertical="center" wrapText="1" indent="1"/>
    </xf>
    <xf numFmtId="0" fontId="24" fillId="0" borderId="2" xfId="3" applyFont="1" applyFill="1" applyBorder="1" applyAlignment="1" applyProtection="1">
      <alignment horizontal="left" vertical="center" wrapText="1" indent="1"/>
    </xf>
    <xf numFmtId="164" fontId="24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0" fontId="25" fillId="0" borderId="2" xfId="3" quotePrefix="1" applyFont="1" applyFill="1" applyBorder="1" applyAlignment="1" applyProtection="1">
      <alignment horizontal="left" vertical="center" wrapText="1" indent="1"/>
    </xf>
    <xf numFmtId="0" fontId="32" fillId="0" borderId="2" xfId="0" applyFont="1" applyBorder="1" applyAlignment="1" applyProtection="1">
      <alignment horizontal="left" wrapText="1" indent="1"/>
    </xf>
    <xf numFmtId="164" fontId="17" fillId="0" borderId="2" xfId="0" applyNumberFormat="1" applyFont="1" applyFill="1" applyBorder="1" applyAlignment="1" applyProtection="1">
      <alignment horizontal="right" vertical="center" wrapText="1" indent="1"/>
    </xf>
    <xf numFmtId="164" fontId="17" fillId="0" borderId="2" xfId="3" applyNumberFormat="1" applyFont="1" applyFill="1" applyBorder="1" applyAlignment="1" applyProtection="1">
      <alignment horizontal="right" vertical="center" wrapText="1" indent="1"/>
    </xf>
    <xf numFmtId="0" fontId="18" fillId="0" borderId="46" xfId="3" applyFont="1" applyFill="1" applyBorder="1" applyAlignment="1" applyProtection="1">
      <alignment horizontal="center" wrapText="1"/>
    </xf>
    <xf numFmtId="0" fontId="18" fillId="0" borderId="36" xfId="3" applyFont="1" applyFill="1" applyBorder="1" applyAlignment="1" applyProtection="1">
      <alignment horizontal="center" wrapText="1"/>
    </xf>
    <xf numFmtId="0" fontId="18" fillId="0" borderId="52" xfId="3" applyFont="1" applyFill="1" applyBorder="1" applyAlignment="1" applyProtection="1">
      <alignment horizontal="center" wrapText="1"/>
    </xf>
    <xf numFmtId="0" fontId="18" fillId="0" borderId="52" xfId="3" applyFont="1" applyFill="1" applyBorder="1" applyAlignment="1" applyProtection="1">
      <alignment horizontal="center"/>
    </xf>
    <xf numFmtId="0" fontId="18" fillId="0" borderId="53" xfId="3" applyFont="1" applyFill="1" applyBorder="1" applyAlignment="1" applyProtection="1">
      <alignment horizontal="center" wrapText="1"/>
    </xf>
    <xf numFmtId="0" fontId="17" fillId="0" borderId="48" xfId="3" applyFont="1" applyFill="1" applyBorder="1" applyAlignment="1" applyProtection="1">
      <alignment horizontal="center" wrapText="1"/>
    </xf>
    <xf numFmtId="0" fontId="18" fillId="0" borderId="50" xfId="3" applyFont="1" applyFill="1" applyBorder="1" applyAlignment="1" applyProtection="1">
      <alignment horizontal="center" wrapText="1"/>
    </xf>
    <xf numFmtId="0" fontId="18" fillId="0" borderId="2" xfId="3" applyFont="1" applyFill="1" applyBorder="1" applyAlignment="1" applyProtection="1">
      <alignment horizontal="center" wrapText="1"/>
    </xf>
    <xf numFmtId="0" fontId="22" fillId="0" borderId="2" xfId="0" applyFont="1" applyBorder="1" applyAlignment="1" applyProtection="1">
      <alignment horizontal="center" wrapText="1"/>
    </xf>
    <xf numFmtId="0" fontId="24" fillId="0" borderId="2" xfId="3" applyFont="1" applyFill="1" applyBorder="1" applyAlignment="1" applyProtection="1">
      <alignment horizontal="center" wrapText="1"/>
    </xf>
    <xf numFmtId="0" fontId="24" fillId="0" borderId="48" xfId="3" applyFont="1" applyFill="1" applyBorder="1" applyAlignment="1" applyProtection="1">
      <alignment horizontal="center" wrapText="1"/>
    </xf>
    <xf numFmtId="0" fontId="18" fillId="0" borderId="2" xfId="3" applyFont="1" applyFill="1" applyBorder="1" applyAlignment="1" applyProtection="1">
      <alignment horizontal="center"/>
    </xf>
    <xf numFmtId="0" fontId="17" fillId="0" borderId="47" xfId="3" applyFont="1" applyFill="1" applyBorder="1" applyAlignment="1" applyProtection="1">
      <alignment horizontal="center" vertical="center" wrapText="1"/>
    </xf>
    <xf numFmtId="0" fontId="17" fillId="0" borderId="48" xfId="3" applyFont="1" applyFill="1" applyBorder="1" applyAlignment="1" applyProtection="1">
      <alignment horizontal="centerContinuous" vertical="center" wrapText="1"/>
    </xf>
    <xf numFmtId="0" fontId="22" fillId="0" borderId="50" xfId="0" applyFont="1" applyBorder="1" applyAlignment="1" applyProtection="1">
      <alignment horizontal="centerContinuous" wrapText="1"/>
    </xf>
    <xf numFmtId="0" fontId="22" fillId="0" borderId="36" xfId="0" applyFont="1" applyBorder="1" applyAlignment="1" applyProtection="1">
      <alignment horizontal="centerContinuous" wrapText="1"/>
    </xf>
    <xf numFmtId="0" fontId="23" fillId="0" borderId="48" xfId="0" applyFont="1" applyBorder="1" applyAlignment="1" applyProtection="1">
      <alignment horizontal="centerContinuous" vertical="center" wrapText="1"/>
    </xf>
    <xf numFmtId="0" fontId="22" fillId="0" borderId="52" xfId="0" applyFont="1" applyBorder="1" applyAlignment="1" applyProtection="1">
      <alignment horizontal="centerContinuous" wrapText="1"/>
    </xf>
    <xf numFmtId="0" fontId="23" fillId="0" borderId="48" xfId="0" applyFont="1" applyBorder="1" applyAlignment="1" applyProtection="1">
      <alignment horizontal="centerContinuous" wrapText="1"/>
    </xf>
    <xf numFmtId="0" fontId="23" fillId="0" borderId="51" xfId="0" applyFont="1" applyBorder="1" applyAlignment="1" applyProtection="1">
      <alignment horizontal="centerContinuous" wrapText="1"/>
    </xf>
    <xf numFmtId="0" fontId="18" fillId="0" borderId="2" xfId="3" applyNumberFormat="1" applyFont="1" applyFill="1" applyBorder="1" applyAlignment="1" applyProtection="1">
      <alignment horizontal="center"/>
    </xf>
    <xf numFmtId="164" fontId="18" fillId="0" borderId="2" xfId="3" applyNumberFormat="1" applyFont="1" applyFill="1" applyBorder="1" applyAlignment="1" applyProtection="1">
      <alignment horizontal="right" vertical="center" wrapText="1"/>
      <protection locked="0"/>
    </xf>
    <xf numFmtId="164" fontId="18" fillId="0" borderId="22" xfId="3" applyNumberFormat="1" applyFont="1" applyFill="1" applyBorder="1" applyAlignment="1" applyProtection="1">
      <alignment horizontal="right" vertical="center" wrapText="1"/>
      <protection locked="0"/>
    </xf>
    <xf numFmtId="164" fontId="18" fillId="0" borderId="24" xfId="3" applyNumberFormat="1" applyFont="1" applyFill="1" applyBorder="1" applyAlignment="1" applyProtection="1">
      <alignment horizontal="right" vertical="center" wrapText="1"/>
      <protection locked="0"/>
    </xf>
    <xf numFmtId="0" fontId="21" fillId="0" borderId="51" xfId="0" applyFont="1" applyBorder="1" applyAlignment="1" applyProtection="1">
      <alignment horizontal="center" vertical="center" wrapText="1"/>
    </xf>
    <xf numFmtId="0" fontId="17" fillId="0" borderId="48" xfId="3" applyFont="1" applyFill="1" applyBorder="1" applyAlignment="1" applyProtection="1">
      <alignment horizontal="center" vertical="center" wrapText="1"/>
    </xf>
    <xf numFmtId="0" fontId="22" fillId="0" borderId="50" xfId="0" applyFont="1" applyBorder="1" applyAlignment="1" applyProtection="1">
      <alignment horizontal="center" wrapText="1"/>
    </xf>
    <xf numFmtId="0" fontId="22" fillId="0" borderId="36" xfId="0" applyFont="1" applyBorder="1" applyAlignment="1" applyProtection="1">
      <alignment horizontal="center" wrapText="1"/>
    </xf>
    <xf numFmtId="0" fontId="23" fillId="0" borderId="48" xfId="0" applyFont="1" applyBorder="1" applyAlignment="1" applyProtection="1">
      <alignment horizontal="center" vertical="center" wrapText="1"/>
    </xf>
    <xf numFmtId="0" fontId="22" fillId="0" borderId="52" xfId="0" applyFont="1" applyBorder="1" applyAlignment="1" applyProtection="1">
      <alignment horizontal="center" wrapText="1"/>
    </xf>
    <xf numFmtId="0" fontId="23" fillId="0" borderId="48" xfId="0" applyFont="1" applyBorder="1" applyAlignment="1" applyProtection="1">
      <alignment horizontal="center" wrapText="1"/>
    </xf>
    <xf numFmtId="0" fontId="23" fillId="0" borderId="51" xfId="0" applyFont="1" applyBorder="1" applyAlignment="1" applyProtection="1">
      <alignment horizontal="center" wrapText="1"/>
    </xf>
    <xf numFmtId="164" fontId="7" fillId="0" borderId="31" xfId="0" applyNumberFormat="1" applyFont="1" applyFill="1" applyBorder="1" applyAlignment="1" applyProtection="1">
      <alignment horizontal="centerContinuous" vertical="center" wrapText="1"/>
    </xf>
    <xf numFmtId="164" fontId="7" fillId="0" borderId="31" xfId="0" applyNumberFormat="1" applyFont="1" applyFill="1" applyBorder="1" applyAlignment="1" applyProtection="1">
      <alignment horizontal="center" vertical="center" wrapText="1"/>
    </xf>
    <xf numFmtId="164" fontId="24" fillId="0" borderId="31" xfId="0" applyNumberFormat="1" applyFont="1" applyFill="1" applyBorder="1" applyAlignment="1" applyProtection="1">
      <alignment horizontal="center" vertical="center" wrapText="1"/>
    </xf>
    <xf numFmtId="164" fontId="18" fillId="0" borderId="54" xfId="0" applyNumberFormat="1" applyFont="1" applyFill="1" applyBorder="1" applyAlignment="1" applyProtection="1">
      <alignment horizontal="left" vertical="center" wrapText="1" indent="1"/>
    </xf>
    <xf numFmtId="164" fontId="18" fillId="0" borderId="5" xfId="0" applyNumberFormat="1" applyFont="1" applyFill="1" applyBorder="1" applyAlignment="1" applyProtection="1">
      <alignment horizontal="left" vertical="center" wrapText="1" indent="1"/>
    </xf>
    <xf numFmtId="164" fontId="18" fillId="0" borderId="55" xfId="0" applyNumberFormat="1" applyFont="1" applyFill="1" applyBorder="1" applyAlignment="1" applyProtection="1">
      <alignment horizontal="left" vertical="center" wrapText="1" indent="1"/>
    </xf>
    <xf numFmtId="164" fontId="18" fillId="0" borderId="5" xfId="0" applyNumberFormat="1" applyFont="1" applyFill="1" applyBorder="1" applyAlignment="1" applyProtection="1">
      <alignment horizontal="left" vertical="center" wrapText="1" indent="1"/>
      <protection locked="0"/>
    </xf>
    <xf numFmtId="164" fontId="24" fillId="0" borderId="31" xfId="0" applyNumberFormat="1" applyFont="1" applyFill="1" applyBorder="1" applyAlignment="1" applyProtection="1">
      <alignment horizontal="left" vertical="center" wrapText="1" indent="1"/>
    </xf>
    <xf numFmtId="164" fontId="27" fillId="0" borderId="2" xfId="0" applyNumberFormat="1" applyFont="1" applyFill="1" applyBorder="1" applyAlignment="1" applyProtection="1">
      <alignment horizontal="left" vertical="center" wrapText="1" indent="1"/>
    </xf>
    <xf numFmtId="164" fontId="27" fillId="0" borderId="2" xfId="0" applyNumberFormat="1" applyFont="1" applyFill="1" applyBorder="1" applyAlignment="1" applyProtection="1">
      <alignment horizontal="right" vertical="center" wrapText="1" indent="1"/>
    </xf>
    <xf numFmtId="164" fontId="7" fillId="0" borderId="33" xfId="0" applyNumberFormat="1" applyFont="1" applyFill="1" applyBorder="1" applyAlignment="1" applyProtection="1">
      <alignment horizontal="centerContinuous" vertical="center" wrapText="1"/>
    </xf>
    <xf numFmtId="164" fontId="18" fillId="0" borderId="0" xfId="0" applyNumberFormat="1" applyFont="1" applyFill="1" applyBorder="1" applyAlignment="1" applyProtection="1">
      <alignment horizontal="left" vertical="center" wrapText="1" indent="1"/>
    </xf>
    <xf numFmtId="164" fontId="24" fillId="0" borderId="48" xfId="0" applyNumberFormat="1" applyFont="1" applyFill="1" applyBorder="1" applyAlignment="1" applyProtection="1">
      <alignment horizontal="center" vertical="center" wrapText="1"/>
    </xf>
    <xf numFmtId="164" fontId="18" fillId="0" borderId="38" xfId="0" applyNumberFormat="1" applyFont="1" applyFill="1" applyBorder="1" applyAlignment="1" applyProtection="1">
      <alignment horizontal="left" vertical="center" wrapText="1" indent="1"/>
    </xf>
    <xf numFmtId="164" fontId="18" fillId="0" borderId="38" xfId="0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38" xfId="0" applyNumberFormat="1" applyFont="1" applyFill="1" applyBorder="1" applyAlignment="1" applyProtection="1">
      <alignment horizontal="left" vertical="center" wrapText="1" indent="1"/>
      <protection locked="0"/>
    </xf>
    <xf numFmtId="164" fontId="24" fillId="0" borderId="38" xfId="0" applyNumberFormat="1" applyFont="1" applyFill="1" applyBorder="1" applyAlignment="1" applyProtection="1">
      <alignment horizontal="left" vertical="center" wrapText="1" indent="1"/>
    </xf>
    <xf numFmtId="164" fontId="24" fillId="0" borderId="38" xfId="0" applyNumberFormat="1" applyFont="1" applyFill="1" applyBorder="1" applyAlignment="1" applyProtection="1">
      <alignment horizontal="right" vertical="center" wrapText="1" indent="1"/>
    </xf>
    <xf numFmtId="164" fontId="25" fillId="0" borderId="38" xfId="0" applyNumberFormat="1" applyFont="1" applyFill="1" applyBorder="1" applyAlignment="1" applyProtection="1">
      <alignment horizontal="left" vertical="center" wrapText="1" indent="1"/>
    </xf>
    <xf numFmtId="164" fontId="25" fillId="0" borderId="38" xfId="0" applyNumberFormat="1" applyFont="1" applyFill="1" applyBorder="1" applyAlignment="1" applyProtection="1">
      <alignment horizontal="right" vertical="center" wrapText="1" indent="1"/>
      <protection locked="0"/>
    </xf>
    <xf numFmtId="164" fontId="25" fillId="0" borderId="38" xfId="0" applyNumberFormat="1" applyFont="1" applyFill="1" applyBorder="1" applyAlignment="1" applyProtection="1">
      <alignment horizontal="left" vertical="center" wrapText="1" indent="1"/>
      <protection locked="0"/>
    </xf>
    <xf numFmtId="164" fontId="27" fillId="0" borderId="38" xfId="0" applyNumberFormat="1" applyFont="1" applyFill="1" applyBorder="1" applyAlignment="1" applyProtection="1">
      <alignment horizontal="right" vertical="center" wrapText="1" indent="1"/>
    </xf>
    <xf numFmtId="164" fontId="27" fillId="0" borderId="18" xfId="0" applyNumberFormat="1" applyFont="1" applyFill="1" applyBorder="1" applyAlignment="1" applyProtection="1">
      <alignment horizontal="left" vertical="center" wrapText="1" indent="1"/>
    </xf>
    <xf numFmtId="164" fontId="27" fillId="0" borderId="3" xfId="0" applyNumberFormat="1" applyFont="1" applyFill="1" applyBorder="1" applyAlignment="1" applyProtection="1">
      <alignment horizontal="left" vertical="center" wrapText="1" indent="1"/>
    </xf>
    <xf numFmtId="164" fontId="27" fillId="0" borderId="50" xfId="0" applyNumberFormat="1" applyFont="1" applyFill="1" applyBorder="1" applyAlignment="1" applyProtection="1">
      <alignment horizontal="right" vertical="center" wrapText="1" indent="1"/>
    </xf>
    <xf numFmtId="164" fontId="28" fillId="0" borderId="38" xfId="0" applyNumberFormat="1" applyFont="1" applyFill="1" applyBorder="1" applyAlignment="1" applyProtection="1">
      <alignment horizontal="left" vertical="center" wrapText="1" indent="1"/>
    </xf>
    <xf numFmtId="164" fontId="28" fillId="0" borderId="38" xfId="0" applyNumberFormat="1" applyFont="1" applyFill="1" applyBorder="1" applyAlignment="1" applyProtection="1">
      <alignment horizontal="right" vertical="center" wrapText="1" indent="1"/>
    </xf>
    <xf numFmtId="164" fontId="25" fillId="0" borderId="38" xfId="0" applyNumberFormat="1" applyFont="1" applyFill="1" applyBorder="1" applyAlignment="1" applyProtection="1">
      <alignment horizontal="left" vertical="center" wrapText="1" indent="2"/>
    </xf>
    <xf numFmtId="164" fontId="18" fillId="0" borderId="38" xfId="0" applyNumberFormat="1" applyFont="1" applyFill="1" applyBorder="1" applyAlignment="1" applyProtection="1">
      <alignment horizontal="left" vertical="center" wrapText="1" indent="2"/>
    </xf>
    <xf numFmtId="164" fontId="18" fillId="0" borderId="56" xfId="0" applyNumberFormat="1" applyFont="1" applyFill="1" applyBorder="1" applyAlignment="1" applyProtection="1">
      <alignment horizontal="left" vertical="center" wrapText="1" indent="1"/>
      <protection locked="0"/>
    </xf>
    <xf numFmtId="164" fontId="25" fillId="0" borderId="57" xfId="0" applyNumberFormat="1" applyFont="1" applyFill="1" applyBorder="1" applyAlignment="1" applyProtection="1">
      <alignment horizontal="left" vertical="center" wrapText="1" indent="1"/>
    </xf>
    <xf numFmtId="164" fontId="25" fillId="0" borderId="5" xfId="0" applyNumberFormat="1" applyFont="1" applyFill="1" applyBorder="1" applyAlignment="1" applyProtection="1">
      <alignment horizontal="left" vertical="center" wrapText="1" indent="1"/>
    </xf>
    <xf numFmtId="164" fontId="37" fillId="0" borderId="0" xfId="0" applyNumberFormat="1" applyFont="1" applyFill="1" applyBorder="1" applyAlignment="1" applyProtection="1">
      <alignment horizontal="center" vertical="center" wrapText="1"/>
    </xf>
    <xf numFmtId="164" fontId="7" fillId="0" borderId="58" xfId="0" applyNumberFormat="1" applyFont="1" applyFill="1" applyBorder="1" applyAlignment="1" applyProtection="1">
      <alignment horizontal="centerContinuous" vertical="center" wrapText="1"/>
    </xf>
    <xf numFmtId="164" fontId="7" fillId="0" borderId="27" xfId="0" applyNumberFormat="1" applyFont="1" applyFill="1" applyBorder="1" applyAlignment="1" applyProtection="1">
      <alignment horizontal="centerContinuous" vertical="center" wrapText="1"/>
    </xf>
    <xf numFmtId="164" fontId="7" fillId="0" borderId="2" xfId="0" applyNumberFormat="1" applyFont="1" applyFill="1" applyBorder="1" applyAlignment="1" applyProtection="1">
      <alignment horizontal="center" vertical="center" wrapText="1"/>
    </xf>
    <xf numFmtId="164" fontId="24" fillId="0" borderId="2" xfId="0" applyNumberFormat="1" applyFont="1" applyFill="1" applyBorder="1" applyAlignment="1" applyProtection="1">
      <alignment horizontal="center" vertical="center" wrapText="1"/>
    </xf>
    <xf numFmtId="164" fontId="18" fillId="0" borderId="2" xfId="0" applyNumberFormat="1" applyFont="1" applyFill="1" applyBorder="1" applyAlignment="1" applyProtection="1">
      <alignment horizontal="left" vertical="center" wrapText="1" indent="1"/>
    </xf>
    <xf numFmtId="164" fontId="18" fillId="0" borderId="2" xfId="0" applyNumberFormat="1" applyFont="1" applyFill="1" applyBorder="1" applyAlignment="1" applyProtection="1">
      <alignment horizontal="left" vertical="center" wrapText="1" indent="1"/>
      <protection locked="0"/>
    </xf>
    <xf numFmtId="164" fontId="24" fillId="0" borderId="2" xfId="0" applyNumberFormat="1" applyFont="1" applyFill="1" applyBorder="1" applyAlignment="1" applyProtection="1">
      <alignment horizontal="left" vertical="center" wrapText="1" indent="1"/>
    </xf>
    <xf numFmtId="164" fontId="25" fillId="0" borderId="2" xfId="0" applyNumberFormat="1" applyFont="1" applyFill="1" applyBorder="1" applyAlignment="1" applyProtection="1">
      <alignment horizontal="left" vertical="center" wrapText="1" indent="1"/>
    </xf>
    <xf numFmtId="164" fontId="18" fillId="0" borderId="50" xfId="3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36" xfId="3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52" xfId="3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47" xfId="3" applyNumberFormat="1" applyFont="1" applyFill="1" applyBorder="1" applyAlignment="1" applyProtection="1">
      <alignment horizontal="right" vertical="center" wrapText="1" indent="1"/>
    </xf>
    <xf numFmtId="164" fontId="18" fillId="0" borderId="46" xfId="3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2" xfId="3" applyFill="1" applyBorder="1" applyProtection="1"/>
    <xf numFmtId="0" fontId="18" fillId="0" borderId="2" xfId="3" applyFont="1" applyFill="1" applyBorder="1" applyProtection="1"/>
    <xf numFmtId="0" fontId="13" fillId="0" borderId="2" xfId="3" applyFont="1" applyFill="1" applyBorder="1" applyProtection="1"/>
    <xf numFmtId="0" fontId="13" fillId="0" borderId="0" xfId="3" applyFont="1" applyFill="1" applyBorder="1" applyProtection="1"/>
    <xf numFmtId="164" fontId="24" fillId="0" borderId="2" xfId="3" applyNumberFormat="1" applyFont="1" applyFill="1" applyBorder="1" applyAlignment="1" applyProtection="1">
      <alignment horizontal="right" vertical="center" wrapText="1" indent="1"/>
    </xf>
    <xf numFmtId="0" fontId="26" fillId="0" borderId="2" xfId="3" applyFont="1" applyFill="1" applyBorder="1" applyAlignment="1" applyProtection="1">
      <alignment wrapText="1"/>
    </xf>
    <xf numFmtId="0" fontId="26" fillId="0" borderId="2" xfId="3" applyFont="1" applyFill="1" applyBorder="1" applyProtection="1"/>
    <xf numFmtId="0" fontId="10" fillId="0" borderId="0" xfId="3" applyFill="1" applyBorder="1" applyAlignment="1" applyProtection="1"/>
    <xf numFmtId="0" fontId="27" fillId="0" borderId="2" xfId="3" applyFont="1" applyFill="1" applyBorder="1" applyProtection="1"/>
    <xf numFmtId="0" fontId="24" fillId="0" borderId="2" xfId="3" applyFont="1" applyFill="1" applyBorder="1" applyProtection="1"/>
    <xf numFmtId="0" fontId="1" fillId="0" borderId="2" xfId="3" applyFont="1" applyFill="1" applyBorder="1" applyProtection="1"/>
    <xf numFmtId="0" fontId="25" fillId="0" borderId="2" xfId="3" applyFont="1" applyFill="1" applyBorder="1" applyProtection="1"/>
    <xf numFmtId="164" fontId="27" fillId="0" borderId="2" xfId="3" applyNumberFormat="1" applyFont="1" applyFill="1" applyBorder="1" applyAlignment="1" applyProtection="1">
      <alignment horizontal="right" vertical="center" wrapText="1" indent="1"/>
    </xf>
    <xf numFmtId="164" fontId="25" fillId="0" borderId="1" xfId="0" applyNumberFormat="1" applyFont="1" applyFill="1" applyBorder="1" applyAlignment="1" applyProtection="1">
      <alignment horizontal="right" vertical="center" wrapText="1" indent="1"/>
    </xf>
    <xf numFmtId="164" fontId="38" fillId="0" borderId="13" xfId="0" applyNumberFormat="1" applyFont="1" applyFill="1" applyBorder="1" applyAlignment="1" applyProtection="1">
      <alignment horizontal="left" vertical="center" wrapText="1" indent="1"/>
    </xf>
    <xf numFmtId="0" fontId="18" fillId="0" borderId="2" xfId="3" applyFont="1" applyFill="1" applyBorder="1" applyAlignment="1" applyProtection="1">
      <alignment horizontal="center" vertical="center" wrapText="1"/>
    </xf>
    <xf numFmtId="0" fontId="24" fillId="0" borderId="2" xfId="0" applyFont="1" applyFill="1" applyBorder="1" applyAlignment="1" applyProtection="1">
      <alignment horizontal="center" vertical="center" wrapText="1"/>
    </xf>
    <xf numFmtId="0" fontId="24" fillId="0" borderId="2" xfId="3" applyFont="1" applyFill="1" applyBorder="1" applyAlignment="1" applyProtection="1">
      <alignment horizontal="center" vertical="center" wrapText="1"/>
    </xf>
    <xf numFmtId="0" fontId="25" fillId="0" borderId="2" xfId="3" applyFont="1" applyFill="1" applyBorder="1" applyAlignment="1" applyProtection="1">
      <alignment horizontal="center" vertical="center" wrapText="1"/>
    </xf>
    <xf numFmtId="0" fontId="25" fillId="0" borderId="2" xfId="3" quotePrefix="1" applyFont="1" applyFill="1" applyBorder="1" applyAlignment="1" applyProtection="1">
      <alignment horizontal="center" vertical="center" wrapText="1"/>
    </xf>
    <xf numFmtId="0" fontId="32" fillId="0" borderId="2" xfId="0" applyFont="1" applyBorder="1" applyAlignment="1" applyProtection="1">
      <alignment horizontal="center" wrapText="1"/>
    </xf>
    <xf numFmtId="0" fontId="24" fillId="0" borderId="48" xfId="3" applyFont="1" applyFill="1" applyBorder="1" applyAlignment="1" applyProtection="1">
      <alignment horizontal="center" vertical="center" wrapText="1"/>
    </xf>
    <xf numFmtId="0" fontId="18" fillId="0" borderId="50" xfId="3" applyFont="1" applyFill="1" applyBorder="1" applyAlignment="1" applyProtection="1">
      <alignment horizontal="center" vertical="center" wrapText="1"/>
    </xf>
    <xf numFmtId="0" fontId="18" fillId="0" borderId="36" xfId="3" applyFont="1" applyFill="1" applyBorder="1" applyAlignment="1" applyProtection="1">
      <alignment horizontal="center" vertical="center" wrapText="1"/>
    </xf>
    <xf numFmtId="0" fontId="7" fillId="0" borderId="48" xfId="0" applyFont="1" applyFill="1" applyBorder="1" applyAlignment="1" applyProtection="1">
      <alignment horizontal="center" vertical="center" wrapText="1"/>
    </xf>
    <xf numFmtId="164" fontId="25" fillId="0" borderId="7" xfId="0" applyNumberFormat="1" applyFont="1" applyFill="1" applyBorder="1" applyAlignment="1" applyProtection="1">
      <alignment horizontal="left" vertical="center" wrapText="1"/>
      <protection locked="0"/>
    </xf>
    <xf numFmtId="164" fontId="18" fillId="0" borderId="2" xfId="3" applyNumberFormat="1" applyFont="1" applyFill="1" applyBorder="1" applyAlignment="1" applyProtection="1">
      <alignment horizontal="right" vertical="center" wrapText="1" indent="1"/>
    </xf>
    <xf numFmtId="164" fontId="25" fillId="0" borderId="2" xfId="3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2" xfId="3" applyNumberFormat="1" applyFont="1" applyFill="1" applyBorder="1" applyAlignment="1" applyProtection="1">
      <alignment horizontal="right" vertical="center" wrapText="1" indent="1"/>
      <protection locked="0"/>
    </xf>
    <xf numFmtId="164" fontId="17" fillId="2" borderId="19" xfId="0" applyNumberFormat="1" applyFont="1" applyFill="1" applyBorder="1" applyAlignment="1" applyProtection="1">
      <alignment vertical="center" wrapText="1"/>
    </xf>
    <xf numFmtId="164" fontId="17" fillId="0" borderId="2" xfId="0" applyNumberFormat="1" applyFont="1" applyFill="1" applyBorder="1" applyAlignment="1" applyProtection="1">
      <alignment horizontal="center" vertical="center" wrapText="1"/>
    </xf>
    <xf numFmtId="164" fontId="18" fillId="0" borderId="2" xfId="0" applyNumberFormat="1" applyFont="1" applyFill="1" applyBorder="1" applyAlignment="1" applyProtection="1">
      <alignment vertical="center" wrapText="1"/>
    </xf>
    <xf numFmtId="164" fontId="17" fillId="0" borderId="2" xfId="0" applyNumberFormat="1" applyFont="1" applyFill="1" applyBorder="1" applyAlignment="1" applyProtection="1">
      <alignment vertical="center" wrapText="1"/>
    </xf>
    <xf numFmtId="0" fontId="24" fillId="0" borderId="47" xfId="3" applyFont="1" applyFill="1" applyBorder="1" applyAlignment="1" applyProtection="1">
      <alignment horizontal="center" wrapText="1"/>
    </xf>
    <xf numFmtId="0" fontId="24" fillId="0" borderId="51" xfId="3" applyFont="1" applyFill="1" applyBorder="1" applyAlignment="1" applyProtection="1">
      <alignment horizontal="center" wrapText="1"/>
    </xf>
    <xf numFmtId="0" fontId="24" fillId="0" borderId="51" xfId="3" applyFont="1" applyFill="1" applyBorder="1" applyAlignment="1" applyProtection="1">
      <alignment horizontal="left" vertical="center" wrapText="1" indent="1"/>
    </xf>
    <xf numFmtId="164" fontId="21" fillId="0" borderId="20" xfId="0" quotePrefix="1" applyNumberFormat="1" applyFont="1" applyBorder="1" applyAlignment="1" applyProtection="1">
      <alignment horizontal="right" vertical="center" wrapText="1" indent="1"/>
    </xf>
    <xf numFmtId="164" fontId="23" fillId="0" borderId="2" xfId="0" applyNumberFormat="1" applyFont="1" applyBorder="1" applyAlignment="1" applyProtection="1">
      <alignment horizontal="right" vertical="center" wrapText="1" indent="1"/>
    </xf>
    <xf numFmtId="0" fontId="4" fillId="0" borderId="2" xfId="0" applyFont="1" applyFill="1" applyBorder="1" applyAlignment="1" applyProtection="1">
      <alignment vertical="center" wrapText="1"/>
    </xf>
    <xf numFmtId="164" fontId="25" fillId="0" borderId="59" xfId="0" applyNumberFormat="1" applyFont="1" applyFill="1" applyBorder="1" applyAlignment="1" applyProtection="1">
      <alignment horizontal="right" vertical="center" wrapText="1" indent="1"/>
      <protection locked="0"/>
    </xf>
    <xf numFmtId="164" fontId="25" fillId="0" borderId="60" xfId="0" applyNumberFormat="1" applyFont="1" applyFill="1" applyBorder="1" applyAlignment="1" applyProtection="1">
      <alignment horizontal="right" vertical="center" wrapText="1" indent="1"/>
      <protection locked="0"/>
    </xf>
    <xf numFmtId="164" fontId="25" fillId="0" borderId="61" xfId="0" applyNumberFormat="1" applyFont="1" applyFill="1" applyBorder="1" applyAlignment="1" applyProtection="1">
      <alignment horizontal="right" vertical="center" wrapText="1" indent="1"/>
      <protection locked="0"/>
    </xf>
    <xf numFmtId="0" fontId="24" fillId="0" borderId="16" xfId="3" applyFont="1" applyFill="1" applyBorder="1" applyAlignment="1" applyProtection="1">
      <alignment horizontal="left" vertical="center" wrapText="1" indent="1"/>
    </xf>
    <xf numFmtId="0" fontId="24" fillId="0" borderId="47" xfId="3" applyFont="1" applyFill="1" applyBorder="1" applyAlignment="1" applyProtection="1">
      <alignment horizontal="left" vertical="center" wrapText="1" indent="1"/>
    </xf>
    <xf numFmtId="0" fontId="24" fillId="0" borderId="19" xfId="3" applyFont="1" applyFill="1" applyBorder="1" applyAlignment="1" applyProtection="1">
      <alignment horizontal="left" vertical="center" wrapText="1" indent="1"/>
    </xf>
    <xf numFmtId="0" fontId="24" fillId="0" borderId="6" xfId="3" applyFont="1" applyFill="1" applyBorder="1" applyAlignment="1" applyProtection="1">
      <alignment horizontal="left" vertical="center" wrapText="1" indent="1"/>
    </xf>
    <xf numFmtId="164" fontId="24" fillId="0" borderId="62" xfId="0" applyNumberFormat="1" applyFont="1" applyFill="1" applyBorder="1" applyAlignment="1" applyProtection="1">
      <alignment horizontal="right" vertical="center" wrapText="1" indent="1"/>
      <protection locked="0"/>
    </xf>
    <xf numFmtId="164" fontId="6" fillId="0" borderId="0" xfId="3" applyNumberFormat="1" applyFont="1" applyFill="1" applyBorder="1" applyAlignment="1" applyProtection="1">
      <alignment horizontal="center" vertical="center"/>
    </xf>
    <xf numFmtId="0" fontId="19" fillId="0" borderId="0" xfId="3" applyFont="1" applyFill="1" applyAlignment="1" applyProtection="1">
      <alignment horizontal="center"/>
    </xf>
    <xf numFmtId="0" fontId="5" fillId="0" borderId="0" xfId="0" applyFont="1" applyFill="1" applyBorder="1" applyAlignment="1" applyProtection="1">
      <alignment horizontal="right" vertical="center"/>
    </xf>
    <xf numFmtId="0" fontId="17" fillId="0" borderId="49" xfId="3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right"/>
    </xf>
    <xf numFmtId="164" fontId="17" fillId="0" borderId="49" xfId="3" applyNumberFormat="1" applyFont="1" applyFill="1" applyBorder="1" applyAlignment="1" applyProtection="1">
      <alignment horizontal="right" vertical="center" wrapText="1" indent="1"/>
    </xf>
    <xf numFmtId="164" fontId="17" fillId="0" borderId="44" xfId="3" applyNumberFormat="1" applyFont="1" applyFill="1" applyBorder="1" applyAlignment="1" applyProtection="1">
      <alignment horizontal="right" vertical="center" wrapText="1" indent="1"/>
    </xf>
    <xf numFmtId="164" fontId="21" fillId="0" borderId="2" xfId="0" quotePrefix="1" applyNumberFormat="1" applyFont="1" applyBorder="1" applyAlignment="1" applyProtection="1">
      <alignment horizontal="right" vertical="center" wrapText="1" indent="1"/>
    </xf>
    <xf numFmtId="164" fontId="24" fillId="0" borderId="33" xfId="0" applyNumberFormat="1" applyFont="1" applyFill="1" applyBorder="1" applyAlignment="1" applyProtection="1">
      <alignment horizontal="center" vertical="center" wrapText="1"/>
    </xf>
    <xf numFmtId="164" fontId="24" fillId="0" borderId="44" xfId="0" applyNumberFormat="1" applyFont="1" applyFill="1" applyBorder="1" applyAlignment="1" applyProtection="1">
      <alignment horizontal="center" vertical="center" wrapText="1"/>
    </xf>
    <xf numFmtId="164" fontId="24" fillId="0" borderId="33" xfId="0" applyNumberFormat="1" applyFont="1" applyFill="1" applyBorder="1" applyAlignment="1" applyProtection="1">
      <alignment horizontal="left" vertical="center" wrapText="1" indent="1"/>
    </xf>
    <xf numFmtId="164" fontId="24" fillId="0" borderId="44" xfId="0" applyNumberFormat="1" applyFont="1" applyFill="1" applyBorder="1" applyAlignment="1" applyProtection="1">
      <alignment horizontal="right" vertical="center" wrapText="1" indent="1"/>
    </xf>
    <xf numFmtId="0" fontId="18" fillId="0" borderId="1" xfId="3" applyFont="1" applyFill="1" applyBorder="1" applyProtection="1"/>
    <xf numFmtId="0" fontId="7" fillId="0" borderId="2" xfId="3" applyFont="1" applyFill="1" applyBorder="1" applyAlignment="1" applyProtection="1">
      <alignment horizontal="center" vertical="center" wrapText="1"/>
    </xf>
    <xf numFmtId="0" fontId="17" fillId="0" borderId="51" xfId="3" applyFont="1" applyFill="1" applyBorder="1" applyAlignment="1" applyProtection="1">
      <alignment horizontal="center" vertical="center" wrapText="1"/>
    </xf>
    <xf numFmtId="0" fontId="18" fillId="0" borderId="3" xfId="3" applyFont="1" applyFill="1" applyBorder="1" applyProtection="1"/>
    <xf numFmtId="0" fontId="1" fillId="0" borderId="38" xfId="3" applyFont="1" applyFill="1" applyBorder="1" applyProtection="1"/>
    <xf numFmtId="0" fontId="1" fillId="0" borderId="38" xfId="3" applyFont="1" applyFill="1" applyBorder="1" applyAlignment="1" applyProtection="1">
      <alignment horizontal="right"/>
    </xf>
    <xf numFmtId="164" fontId="29" fillId="0" borderId="35" xfId="3" applyNumberFormat="1" applyFont="1" applyFill="1" applyBorder="1" applyAlignment="1" applyProtection="1">
      <alignment horizontal="left" vertical="center"/>
    </xf>
    <xf numFmtId="164" fontId="6" fillId="0" borderId="0" xfId="3" applyNumberFormat="1" applyFont="1" applyFill="1" applyBorder="1" applyAlignment="1" applyProtection="1">
      <alignment horizontal="center" vertical="center"/>
    </xf>
    <xf numFmtId="164" fontId="29" fillId="0" borderId="35" xfId="3" applyNumberFormat="1" applyFont="1" applyFill="1" applyBorder="1" applyAlignment="1" applyProtection="1">
      <alignment horizontal="left"/>
    </xf>
    <xf numFmtId="0" fontId="19" fillId="0" borderId="0" xfId="3" applyFont="1" applyFill="1" applyAlignment="1" applyProtection="1">
      <alignment horizontal="center"/>
    </xf>
    <xf numFmtId="164" fontId="26" fillId="0" borderId="63" xfId="0" applyNumberFormat="1" applyFont="1" applyFill="1" applyBorder="1" applyAlignment="1" applyProtection="1">
      <alignment horizontal="center" vertical="center" wrapText="1"/>
    </xf>
    <xf numFmtId="164" fontId="26" fillId="0" borderId="64" xfId="0" applyNumberFormat="1" applyFont="1" applyFill="1" applyBorder="1" applyAlignment="1" applyProtection="1">
      <alignment horizontal="center" vertical="center" wrapText="1"/>
    </xf>
    <xf numFmtId="164" fontId="15" fillId="0" borderId="0" xfId="0" applyNumberFormat="1" applyFont="1" applyFill="1" applyAlignment="1" applyProtection="1">
      <alignment horizontal="center" textRotation="180" wrapText="1"/>
    </xf>
    <xf numFmtId="164" fontId="37" fillId="0" borderId="58" xfId="0" applyNumberFormat="1" applyFont="1" applyFill="1" applyBorder="1" applyAlignment="1" applyProtection="1">
      <alignment horizontal="center" vertical="center" wrapText="1"/>
    </xf>
    <xf numFmtId="164" fontId="26" fillId="0" borderId="65" xfId="0" applyNumberFormat="1" applyFont="1" applyFill="1" applyBorder="1" applyAlignment="1" applyProtection="1">
      <alignment horizontal="center" vertical="center" wrapText="1"/>
    </xf>
    <xf numFmtId="164" fontId="26" fillId="0" borderId="66" xfId="0" applyNumberFormat="1" applyFont="1" applyFill="1" applyBorder="1" applyAlignment="1" applyProtection="1">
      <alignment horizontal="center" vertical="center" wrapText="1"/>
    </xf>
    <xf numFmtId="164" fontId="19" fillId="0" borderId="0" xfId="0" applyNumberFormat="1" applyFont="1" applyFill="1" applyAlignment="1">
      <alignment horizontal="center" vertical="center" wrapText="1"/>
    </xf>
    <xf numFmtId="0" fontId="33" fillId="0" borderId="35" xfId="0" applyFont="1" applyBorder="1" applyAlignment="1" applyProtection="1">
      <alignment horizontal="right" vertical="top"/>
      <protection locked="0"/>
    </xf>
    <xf numFmtId="0" fontId="0" fillId="0" borderId="35" xfId="0" applyBorder="1" applyAlignment="1"/>
    <xf numFmtId="164" fontId="16" fillId="0" borderId="35" xfId="0" applyNumberFormat="1" applyFont="1" applyFill="1" applyBorder="1" applyAlignment="1" applyProtection="1">
      <alignment horizontal="right" wrapText="1"/>
    </xf>
    <xf numFmtId="0" fontId="0" fillId="0" borderId="35" xfId="0" applyBorder="1" applyAlignment="1">
      <alignment horizontal="right"/>
    </xf>
    <xf numFmtId="0" fontId="33" fillId="0" borderId="35" xfId="0" applyFont="1" applyBorder="1" applyAlignment="1" applyProtection="1">
      <alignment horizontal="right" vertical="top"/>
    </xf>
  </cellXfs>
  <cellStyles count="4">
    <cellStyle name="Hiperhivatkozás" xfId="1"/>
    <cellStyle name="Már látott hiperhivatkozás" xfId="2"/>
    <cellStyle name="Normál" xfId="0" builtinId="0"/>
    <cellStyle name="Normál_KVRENMUNKA" xfId="3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2:B16"/>
  <sheetViews>
    <sheetView workbookViewId="0">
      <selection activeCell="K30" sqref="K30"/>
    </sheetView>
  </sheetViews>
  <sheetFormatPr defaultRowHeight="12.75"/>
  <cols>
    <col min="1" max="1" width="48.5" customWidth="1"/>
    <col min="2" max="2" width="73.5" customWidth="1"/>
    <col min="3" max="3" width="16.83203125" customWidth="1"/>
  </cols>
  <sheetData>
    <row r="2" spans="1:2">
      <c r="A2" t="s">
        <v>95</v>
      </c>
    </row>
    <row r="4" spans="1:2">
      <c r="A4" s="68"/>
      <c r="B4" s="68"/>
    </row>
    <row r="5" spans="1:2" s="78" customFormat="1" ht="15.75">
      <c r="A5" s="54" t="s">
        <v>348</v>
      </c>
      <c r="B5" s="77"/>
    </row>
    <row r="6" spans="1:2">
      <c r="A6" s="68"/>
      <c r="B6" s="68"/>
    </row>
    <row r="7" spans="1:2">
      <c r="A7" s="68" t="s">
        <v>350</v>
      </c>
      <c r="B7" s="68" t="s">
        <v>351</v>
      </c>
    </row>
    <row r="8" spans="1:2">
      <c r="A8" s="68" t="s">
        <v>352</v>
      </c>
      <c r="B8" s="68" t="s">
        <v>353</v>
      </c>
    </row>
    <row r="9" spans="1:2">
      <c r="A9" s="68" t="s">
        <v>354</v>
      </c>
      <c r="B9" s="68" t="s">
        <v>355</v>
      </c>
    </row>
    <row r="10" spans="1:2">
      <c r="A10" s="68"/>
      <c r="B10" s="68"/>
    </row>
    <row r="11" spans="1:2">
      <c r="A11" s="68"/>
      <c r="B11" s="68"/>
    </row>
    <row r="12" spans="1:2" s="78" customFormat="1" ht="15.75">
      <c r="A12" s="54" t="s">
        <v>349</v>
      </c>
      <c r="B12" s="77"/>
    </row>
    <row r="13" spans="1:2">
      <c r="A13" s="68"/>
      <c r="B13" s="68"/>
    </row>
    <row r="14" spans="1:2">
      <c r="A14" s="68" t="s">
        <v>359</v>
      </c>
      <c r="B14" s="68" t="s">
        <v>358</v>
      </c>
    </row>
    <row r="15" spans="1:2">
      <c r="A15" s="68" t="s">
        <v>161</v>
      </c>
      <c r="B15" s="68" t="s">
        <v>357</v>
      </c>
    </row>
    <row r="16" spans="1:2">
      <c r="A16" s="68" t="s">
        <v>360</v>
      </c>
      <c r="B16" s="68" t="s">
        <v>356</v>
      </c>
    </row>
  </sheetData>
  <sheetProtection sheet="1"/>
  <phoneticPr fontId="25" type="noConversion"/>
  <pageMargins left="1.0629921259842521" right="1.0236220472440944" top="0.78740157480314965" bottom="0.78740157480314965" header="0.70866141732283472" footer="0.70866141732283472"/>
  <pageSetup paperSize="9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1:F58"/>
  <sheetViews>
    <sheetView tabSelected="1" workbookViewId="0">
      <selection activeCell="B1" sqref="B1:F1"/>
    </sheetView>
  </sheetViews>
  <sheetFormatPr defaultRowHeight="12.75"/>
  <cols>
    <col min="1" max="1" width="12.83203125" style="108" customWidth="1"/>
    <col min="2" max="2" width="62" style="109" customWidth="1"/>
    <col min="3" max="3" width="11.5" style="109" customWidth="1"/>
    <col min="4" max="5" width="10.33203125" style="109" customWidth="1"/>
    <col min="6" max="6" width="12" style="109" customWidth="1"/>
    <col min="7" max="16384" width="9.33203125" style="109"/>
  </cols>
  <sheetData>
    <row r="1" spans="1:6" s="89" customFormat="1" ht="21" customHeight="1" thickBot="1">
      <c r="A1" s="88"/>
      <c r="B1" s="431" t="s">
        <v>434</v>
      </c>
      <c r="C1" s="431"/>
      <c r="D1" s="431"/>
      <c r="E1" s="431"/>
      <c r="F1" s="428"/>
    </row>
    <row r="2" spans="1:6" s="236" customFormat="1" ht="25.5" customHeight="1">
      <c r="A2" s="190" t="s">
        <v>132</v>
      </c>
      <c r="B2" s="161" t="s">
        <v>405</v>
      </c>
      <c r="C2" s="249"/>
      <c r="D2" s="249"/>
      <c r="E2" s="249"/>
      <c r="F2" s="175" t="s">
        <v>50</v>
      </c>
    </row>
    <row r="3" spans="1:6" s="236" customFormat="1" ht="24.75" thickBot="1">
      <c r="A3" s="229" t="s">
        <v>131</v>
      </c>
      <c r="B3" s="162" t="s">
        <v>369</v>
      </c>
      <c r="C3" s="250"/>
      <c r="D3" s="250"/>
      <c r="E3" s="250"/>
      <c r="F3" s="176"/>
    </row>
    <row r="4" spans="1:6" s="237" customFormat="1" ht="15.95" customHeight="1" thickBot="1">
      <c r="A4" s="91"/>
      <c r="B4" s="91"/>
      <c r="C4" s="91"/>
      <c r="D4" s="91"/>
      <c r="E4" s="91"/>
      <c r="F4" s="92" t="s">
        <v>41</v>
      </c>
    </row>
    <row r="5" spans="1:6" ht="24.75" thickBot="1">
      <c r="A5" s="191" t="s">
        <v>133</v>
      </c>
      <c r="B5" s="93" t="s">
        <v>42</v>
      </c>
      <c r="C5" s="251" t="s">
        <v>43</v>
      </c>
      <c r="D5" s="251" t="s">
        <v>421</v>
      </c>
      <c r="E5" s="251" t="s">
        <v>414</v>
      </c>
      <c r="F5" s="94" t="s">
        <v>415</v>
      </c>
    </row>
    <row r="6" spans="1:6" s="238" customFormat="1" ht="12.95" customHeight="1" thickBot="1">
      <c r="A6" s="84">
        <v>1</v>
      </c>
      <c r="B6" s="85">
        <v>2</v>
      </c>
      <c r="C6" s="252"/>
      <c r="D6" s="252"/>
      <c r="E6" s="252"/>
      <c r="F6" s="86">
        <v>3</v>
      </c>
    </row>
    <row r="7" spans="1:6" s="238" customFormat="1" ht="15.95" customHeight="1" thickBot="1">
      <c r="A7" s="95"/>
      <c r="B7" s="96" t="s">
        <v>44</v>
      </c>
      <c r="C7" s="96"/>
      <c r="D7" s="96"/>
      <c r="E7" s="96"/>
      <c r="F7" s="97"/>
    </row>
    <row r="8" spans="1:6" s="177" customFormat="1" ht="12" customHeight="1" thickBot="1">
      <c r="A8" s="84" t="s">
        <v>8</v>
      </c>
      <c r="B8" s="98" t="s">
        <v>370</v>
      </c>
      <c r="C8" s="253"/>
      <c r="D8" s="253"/>
      <c r="E8" s="253"/>
      <c r="F8" s="135">
        <f>SUM(F9:F18)</f>
        <v>0</v>
      </c>
    </row>
    <row r="9" spans="1:6" s="177" customFormat="1" ht="12" customHeight="1">
      <c r="A9" s="230" t="s">
        <v>72</v>
      </c>
      <c r="B9" s="8" t="s">
        <v>196</v>
      </c>
      <c r="C9" s="254"/>
      <c r="D9" s="254"/>
      <c r="E9" s="254"/>
      <c r="F9" s="167"/>
    </row>
    <row r="10" spans="1:6" s="177" customFormat="1" ht="12" customHeight="1">
      <c r="A10" s="231" t="s">
        <v>73</v>
      </c>
      <c r="B10" s="6" t="s">
        <v>197</v>
      </c>
      <c r="C10" s="255"/>
      <c r="D10" s="255"/>
      <c r="E10" s="255"/>
      <c r="F10" s="133"/>
    </row>
    <row r="11" spans="1:6" s="177" customFormat="1" ht="12" customHeight="1">
      <c r="A11" s="231" t="s">
        <v>74</v>
      </c>
      <c r="B11" s="6" t="s">
        <v>198</v>
      </c>
      <c r="C11" s="255"/>
      <c r="D11" s="255"/>
      <c r="E11" s="255"/>
      <c r="F11" s="133"/>
    </row>
    <row r="12" spans="1:6" s="177" customFormat="1" ht="12" customHeight="1">
      <c r="A12" s="231" t="s">
        <v>75</v>
      </c>
      <c r="B12" s="6" t="s">
        <v>199</v>
      </c>
      <c r="C12" s="255"/>
      <c r="D12" s="255"/>
      <c r="E12" s="255"/>
      <c r="F12" s="133"/>
    </row>
    <row r="13" spans="1:6" s="177" customFormat="1" ht="12" customHeight="1">
      <c r="A13" s="231" t="s">
        <v>92</v>
      </c>
      <c r="B13" s="6" t="s">
        <v>200</v>
      </c>
      <c r="C13" s="255"/>
      <c r="D13" s="255"/>
      <c r="E13" s="255"/>
      <c r="F13" s="133"/>
    </row>
    <row r="14" spans="1:6" s="177" customFormat="1" ht="12" customHeight="1">
      <c r="A14" s="231" t="s">
        <v>76</v>
      </c>
      <c r="B14" s="6" t="s">
        <v>371</v>
      </c>
      <c r="C14" s="255"/>
      <c r="D14" s="255"/>
      <c r="E14" s="255"/>
      <c r="F14" s="133"/>
    </row>
    <row r="15" spans="1:6" s="177" customFormat="1" ht="12" customHeight="1">
      <c r="A15" s="231" t="s">
        <v>77</v>
      </c>
      <c r="B15" s="5" t="s">
        <v>372</v>
      </c>
      <c r="C15" s="256"/>
      <c r="D15" s="256"/>
      <c r="E15" s="256"/>
      <c r="F15" s="133"/>
    </row>
    <row r="16" spans="1:6" s="177" customFormat="1" ht="12" customHeight="1">
      <c r="A16" s="231" t="s">
        <v>84</v>
      </c>
      <c r="B16" s="6" t="s">
        <v>203</v>
      </c>
      <c r="C16" s="256"/>
      <c r="D16" s="256"/>
      <c r="E16" s="256"/>
      <c r="F16" s="168"/>
    </row>
    <row r="17" spans="1:6" s="239" customFormat="1" ht="12" customHeight="1">
      <c r="A17" s="231" t="s">
        <v>85</v>
      </c>
      <c r="B17" s="6" t="s">
        <v>204</v>
      </c>
      <c r="C17" s="255"/>
      <c r="D17" s="255"/>
      <c r="E17" s="255"/>
      <c r="F17" s="133"/>
    </row>
    <row r="18" spans="1:6" s="239" customFormat="1" ht="12" customHeight="1" thickBot="1">
      <c r="A18" s="231" t="s">
        <v>86</v>
      </c>
      <c r="B18" s="5" t="s">
        <v>205</v>
      </c>
      <c r="C18" s="256"/>
      <c r="D18" s="256"/>
      <c r="E18" s="256"/>
      <c r="F18" s="134"/>
    </row>
    <row r="19" spans="1:6" s="177" customFormat="1" ht="12" customHeight="1" thickBot="1">
      <c r="A19" s="84" t="s">
        <v>9</v>
      </c>
      <c r="B19" s="98" t="s">
        <v>373</v>
      </c>
      <c r="C19" s="253"/>
      <c r="D19" s="253"/>
      <c r="E19" s="253"/>
      <c r="F19" s="135">
        <f>SUM(F20:F22)</f>
        <v>0</v>
      </c>
    </row>
    <row r="20" spans="1:6" s="239" customFormat="1" ht="12" customHeight="1">
      <c r="A20" s="231" t="s">
        <v>78</v>
      </c>
      <c r="B20" s="7" t="s">
        <v>171</v>
      </c>
      <c r="C20" s="257"/>
      <c r="D20" s="257"/>
      <c r="E20" s="257"/>
      <c r="F20" s="133"/>
    </row>
    <row r="21" spans="1:6" s="239" customFormat="1" ht="12" customHeight="1">
      <c r="A21" s="231" t="s">
        <v>79</v>
      </c>
      <c r="B21" s="6" t="s">
        <v>374</v>
      </c>
      <c r="C21" s="255"/>
      <c r="D21" s="255"/>
      <c r="E21" s="255"/>
      <c r="F21" s="133"/>
    </row>
    <row r="22" spans="1:6" s="239" customFormat="1" ht="12" customHeight="1">
      <c r="A22" s="231" t="s">
        <v>80</v>
      </c>
      <c r="B22" s="6" t="s">
        <v>375</v>
      </c>
      <c r="C22" s="255"/>
      <c r="D22" s="255"/>
      <c r="E22" s="255"/>
      <c r="F22" s="133"/>
    </row>
    <row r="23" spans="1:6" s="239" customFormat="1" ht="12" customHeight="1" thickBot="1">
      <c r="A23" s="231" t="s">
        <v>81</v>
      </c>
      <c r="B23" s="6" t="s">
        <v>2</v>
      </c>
      <c r="C23" s="255"/>
      <c r="D23" s="255"/>
      <c r="E23" s="255"/>
      <c r="F23" s="133"/>
    </row>
    <row r="24" spans="1:6" s="239" customFormat="1" ht="12" customHeight="1" thickBot="1">
      <c r="A24" s="87" t="s">
        <v>10</v>
      </c>
      <c r="B24" s="62" t="s">
        <v>109</v>
      </c>
      <c r="C24" s="258"/>
      <c r="D24" s="258"/>
      <c r="E24" s="258"/>
      <c r="F24" s="160"/>
    </row>
    <row r="25" spans="1:6" s="239" customFormat="1" ht="12" customHeight="1" thickBot="1">
      <c r="A25" s="87" t="s">
        <v>11</v>
      </c>
      <c r="B25" s="62" t="s">
        <v>376</v>
      </c>
      <c r="C25" s="258"/>
      <c r="D25" s="258"/>
      <c r="E25" s="258"/>
      <c r="F25" s="135">
        <f>+F26+F27</f>
        <v>0</v>
      </c>
    </row>
    <row r="26" spans="1:6" s="239" customFormat="1" ht="12" customHeight="1">
      <c r="A26" s="232" t="s">
        <v>181</v>
      </c>
      <c r="B26" s="233" t="s">
        <v>374</v>
      </c>
      <c r="C26" s="259"/>
      <c r="D26" s="259"/>
      <c r="E26" s="259"/>
      <c r="F26" s="50"/>
    </row>
    <row r="27" spans="1:6" s="239" customFormat="1" ht="12" customHeight="1">
      <c r="A27" s="232" t="s">
        <v>184</v>
      </c>
      <c r="B27" s="234" t="s">
        <v>377</v>
      </c>
      <c r="C27" s="260"/>
      <c r="D27" s="260"/>
      <c r="E27" s="260"/>
      <c r="F27" s="136"/>
    </row>
    <row r="28" spans="1:6" s="239" customFormat="1" ht="12" customHeight="1" thickBot="1">
      <c r="A28" s="231" t="s">
        <v>185</v>
      </c>
      <c r="B28" s="235" t="s">
        <v>378</v>
      </c>
      <c r="C28" s="261"/>
      <c r="D28" s="261"/>
      <c r="E28" s="261"/>
      <c r="F28" s="53"/>
    </row>
    <row r="29" spans="1:6" s="239" customFormat="1" ht="12" customHeight="1" thickBot="1">
      <c r="A29" s="87" t="s">
        <v>12</v>
      </c>
      <c r="B29" s="393" t="s">
        <v>379</v>
      </c>
      <c r="C29" s="394"/>
      <c r="D29" s="394"/>
      <c r="E29" s="394"/>
      <c r="F29" s="135">
        <f>+F30+F31+F32</f>
        <v>0</v>
      </c>
    </row>
    <row r="30" spans="1:6" s="239" customFormat="1" ht="12" customHeight="1">
      <c r="A30" s="232" t="s">
        <v>65</v>
      </c>
      <c r="B30" s="234" t="s">
        <v>210</v>
      </c>
      <c r="C30" s="234"/>
      <c r="D30" s="234"/>
      <c r="E30" s="234"/>
      <c r="F30" s="390"/>
    </row>
    <row r="31" spans="1:6" s="239" customFormat="1" ht="12" customHeight="1">
      <c r="A31" s="232" t="s">
        <v>66</v>
      </c>
      <c r="B31" s="234" t="s">
        <v>211</v>
      </c>
      <c r="C31" s="234"/>
      <c r="D31" s="234"/>
      <c r="E31" s="234"/>
      <c r="F31" s="391"/>
    </row>
    <row r="32" spans="1:6" s="239" customFormat="1" ht="12" customHeight="1" thickBot="1">
      <c r="A32" s="231" t="s">
        <v>67</v>
      </c>
      <c r="B32" s="234" t="s">
        <v>212</v>
      </c>
      <c r="C32" s="234"/>
      <c r="D32" s="234"/>
      <c r="E32" s="234"/>
      <c r="F32" s="392"/>
    </row>
    <row r="33" spans="1:6" s="177" customFormat="1" ht="12" customHeight="1" thickBot="1">
      <c r="A33" s="87" t="s">
        <v>13</v>
      </c>
      <c r="B33" s="267" t="s">
        <v>324</v>
      </c>
      <c r="C33" s="267"/>
      <c r="D33" s="267">
        <v>300</v>
      </c>
      <c r="E33" s="267"/>
      <c r="F33" s="169">
        <v>300</v>
      </c>
    </row>
    <row r="34" spans="1:6" s="177" customFormat="1" ht="12" customHeight="1" thickBot="1">
      <c r="A34" s="87" t="s">
        <v>14</v>
      </c>
      <c r="B34" s="267" t="s">
        <v>380</v>
      </c>
      <c r="C34" s="396"/>
      <c r="D34" s="396"/>
      <c r="E34" s="396"/>
      <c r="F34" s="397"/>
    </row>
    <row r="35" spans="1:6" s="177" customFormat="1" ht="12" customHeight="1" thickBot="1">
      <c r="A35" s="84" t="s">
        <v>15</v>
      </c>
      <c r="B35" s="267" t="s">
        <v>381</v>
      </c>
      <c r="C35" s="267"/>
      <c r="D35" s="267">
        <v>300</v>
      </c>
      <c r="E35" s="267"/>
      <c r="F35" s="266">
        <v>300</v>
      </c>
    </row>
    <row r="36" spans="1:6" s="177" customFormat="1" ht="12" customHeight="1" thickBot="1">
      <c r="A36" s="99" t="s">
        <v>16</v>
      </c>
      <c r="B36" s="395" t="s">
        <v>382</v>
      </c>
      <c r="C36" s="267">
        <v>34485</v>
      </c>
      <c r="D36" s="267">
        <v>35756</v>
      </c>
      <c r="E36" s="267">
        <v>356</v>
      </c>
      <c r="F36" s="266">
        <v>36112</v>
      </c>
    </row>
    <row r="37" spans="1:6" s="177" customFormat="1" ht="12" customHeight="1">
      <c r="A37" s="232" t="s">
        <v>383</v>
      </c>
      <c r="B37" s="233" t="s">
        <v>149</v>
      </c>
      <c r="C37" s="234"/>
      <c r="D37" s="234"/>
      <c r="E37" s="234"/>
      <c r="F37" s="51"/>
    </row>
    <row r="38" spans="1:6" s="177" customFormat="1" ht="12" customHeight="1">
      <c r="A38" s="232" t="s">
        <v>384</v>
      </c>
      <c r="B38" s="234" t="s">
        <v>3</v>
      </c>
      <c r="C38" s="234"/>
      <c r="D38" s="234"/>
      <c r="E38" s="234"/>
      <c r="F38" s="51"/>
    </row>
    <row r="39" spans="1:6" s="239" customFormat="1" ht="12" customHeight="1" thickBot="1">
      <c r="A39" s="231" t="s">
        <v>385</v>
      </c>
      <c r="B39" s="72" t="s">
        <v>386</v>
      </c>
      <c r="C39" s="234">
        <v>34485</v>
      </c>
      <c r="D39" s="234">
        <v>35756</v>
      </c>
      <c r="E39" s="234">
        <v>356</v>
      </c>
      <c r="F39" s="51">
        <v>36112</v>
      </c>
    </row>
    <row r="40" spans="1:6" s="239" customFormat="1" ht="15" customHeight="1" thickBot="1">
      <c r="A40" s="99" t="s">
        <v>17</v>
      </c>
      <c r="B40" s="100" t="s">
        <v>387</v>
      </c>
      <c r="C40" s="270">
        <v>34485</v>
      </c>
      <c r="D40" s="270">
        <v>36056</v>
      </c>
      <c r="E40" s="270">
        <v>356</v>
      </c>
      <c r="F40" s="271">
        <v>36412</v>
      </c>
    </row>
    <row r="41" spans="1:6" s="239" customFormat="1" ht="15" customHeight="1">
      <c r="A41" s="101"/>
      <c r="B41" s="102"/>
      <c r="C41" s="102"/>
      <c r="D41" s="102"/>
      <c r="E41" s="102"/>
      <c r="F41" s="170"/>
    </row>
    <row r="42" spans="1:6" ht="13.5" thickBot="1">
      <c r="A42" s="103"/>
      <c r="B42" s="104"/>
      <c r="C42" s="104"/>
      <c r="D42" s="104"/>
      <c r="E42" s="104"/>
      <c r="F42" s="171"/>
    </row>
    <row r="43" spans="1:6" s="238" customFormat="1" ht="16.5" customHeight="1" thickBot="1">
      <c r="A43" s="105"/>
      <c r="B43" s="106" t="s">
        <v>45</v>
      </c>
      <c r="C43" s="106"/>
      <c r="D43" s="106"/>
      <c r="E43" s="106"/>
      <c r="F43" s="172"/>
    </row>
    <row r="44" spans="1:6" s="240" customFormat="1" ht="12" customHeight="1" thickBot="1">
      <c r="A44" s="87" t="s">
        <v>8</v>
      </c>
      <c r="B44" s="62" t="s">
        <v>388</v>
      </c>
      <c r="C44" s="258">
        <v>34485</v>
      </c>
      <c r="D44" s="258">
        <v>35611</v>
      </c>
      <c r="E44" s="372">
        <v>356</v>
      </c>
      <c r="F44" s="135">
        <v>35967</v>
      </c>
    </row>
    <row r="45" spans="1:6" ht="12" customHeight="1">
      <c r="A45" s="231" t="s">
        <v>72</v>
      </c>
      <c r="B45" s="7" t="s">
        <v>38</v>
      </c>
      <c r="C45" s="257">
        <v>22713</v>
      </c>
      <c r="D45" s="257">
        <v>23714</v>
      </c>
      <c r="E45" s="373">
        <v>282</v>
      </c>
      <c r="F45" s="50">
        <v>23996</v>
      </c>
    </row>
    <row r="46" spans="1:6" ht="12" customHeight="1">
      <c r="A46" s="231" t="s">
        <v>73</v>
      </c>
      <c r="B46" s="6" t="s">
        <v>118</v>
      </c>
      <c r="C46" s="255">
        <v>6567</v>
      </c>
      <c r="D46" s="255">
        <v>6837</v>
      </c>
      <c r="E46" s="374">
        <v>74</v>
      </c>
      <c r="F46" s="52">
        <v>6911</v>
      </c>
    </row>
    <row r="47" spans="1:6" ht="12" customHeight="1">
      <c r="A47" s="231" t="s">
        <v>74</v>
      </c>
      <c r="B47" s="6" t="s">
        <v>91</v>
      </c>
      <c r="C47" s="255">
        <v>5205</v>
      </c>
      <c r="D47" s="255">
        <v>5060</v>
      </c>
      <c r="E47" s="374"/>
      <c r="F47" s="52">
        <v>5060</v>
      </c>
    </row>
    <row r="48" spans="1:6" ht="12" customHeight="1">
      <c r="A48" s="231" t="s">
        <v>75</v>
      </c>
      <c r="B48" s="6" t="s">
        <v>119</v>
      </c>
      <c r="C48" s="255"/>
      <c r="D48" s="255"/>
      <c r="E48" s="374"/>
      <c r="F48" s="52"/>
    </row>
    <row r="49" spans="1:6" ht="12" customHeight="1" thickBot="1">
      <c r="A49" s="231" t="s">
        <v>92</v>
      </c>
      <c r="B49" s="6" t="s">
        <v>120</v>
      </c>
      <c r="C49" s="255"/>
      <c r="D49" s="255"/>
      <c r="E49" s="374"/>
      <c r="F49" s="52"/>
    </row>
    <row r="50" spans="1:6" ht="12" customHeight="1" thickBot="1">
      <c r="A50" s="87" t="s">
        <v>9</v>
      </c>
      <c r="B50" s="62" t="s">
        <v>389</v>
      </c>
      <c r="C50" s="258"/>
      <c r="D50" s="258">
        <v>445</v>
      </c>
      <c r="E50" s="372"/>
      <c r="F50" s="135">
        <v>445</v>
      </c>
    </row>
    <row r="51" spans="1:6" s="240" customFormat="1" ht="12" customHeight="1">
      <c r="A51" s="231" t="s">
        <v>78</v>
      </c>
      <c r="B51" s="7" t="s">
        <v>139</v>
      </c>
      <c r="C51" s="257"/>
      <c r="D51" s="257">
        <v>445</v>
      </c>
      <c r="E51" s="373"/>
      <c r="F51" s="50">
        <v>445</v>
      </c>
    </row>
    <row r="52" spans="1:6" ht="12" customHeight="1">
      <c r="A52" s="231" t="s">
        <v>79</v>
      </c>
      <c r="B52" s="6" t="s">
        <v>122</v>
      </c>
      <c r="C52" s="255"/>
      <c r="D52" s="255"/>
      <c r="E52" s="374"/>
      <c r="F52" s="52"/>
    </row>
    <row r="53" spans="1:6" ht="12" customHeight="1">
      <c r="A53" s="231" t="s">
        <v>80</v>
      </c>
      <c r="B53" s="6" t="s">
        <v>46</v>
      </c>
      <c r="C53" s="255"/>
      <c r="D53" s="255"/>
      <c r="E53" s="374"/>
      <c r="F53" s="52"/>
    </row>
    <row r="54" spans="1:6" ht="12" customHeight="1" thickBot="1">
      <c r="A54" s="231" t="s">
        <v>81</v>
      </c>
      <c r="B54" s="6" t="s">
        <v>4</v>
      </c>
      <c r="C54" s="255"/>
      <c r="D54" s="255"/>
      <c r="E54" s="374"/>
      <c r="F54" s="52"/>
    </row>
    <row r="55" spans="1:6" ht="15" customHeight="1" thickBot="1">
      <c r="A55" s="87" t="s">
        <v>10</v>
      </c>
      <c r="B55" s="107" t="s">
        <v>390</v>
      </c>
      <c r="C55" s="262">
        <v>34485</v>
      </c>
      <c r="D55" s="262">
        <v>36056</v>
      </c>
      <c r="E55" s="375">
        <v>356</v>
      </c>
      <c r="F55" s="173">
        <v>36412</v>
      </c>
    </row>
    <row r="56" spans="1:6" ht="13.5" thickBot="1">
      <c r="F56" s="174"/>
    </row>
    <row r="57" spans="1:6" ht="15" customHeight="1" thickBot="1">
      <c r="A57" s="110" t="s">
        <v>134</v>
      </c>
      <c r="B57" s="111"/>
      <c r="C57" s="263">
        <v>9</v>
      </c>
      <c r="D57" s="263">
        <v>9</v>
      </c>
      <c r="E57" s="263"/>
      <c r="F57" s="61">
        <v>9</v>
      </c>
    </row>
    <row r="58" spans="1:6" ht="14.25" customHeight="1" thickBot="1">
      <c r="A58" s="110" t="s">
        <v>135</v>
      </c>
      <c r="B58" s="111"/>
      <c r="C58" s="263"/>
      <c r="D58" s="263"/>
      <c r="E58" s="263"/>
      <c r="F58" s="61"/>
    </row>
  </sheetData>
  <sheetProtection formatCells="0"/>
  <mergeCells count="1">
    <mergeCell ref="B1:F1"/>
  </mergeCells>
  <phoneticPr fontId="25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A1:F58"/>
  <sheetViews>
    <sheetView topLeftCell="A34" workbookViewId="0">
      <selection activeCell="I48" sqref="I48"/>
    </sheetView>
  </sheetViews>
  <sheetFormatPr defaultRowHeight="12.75"/>
  <cols>
    <col min="1" max="1" width="13.83203125" style="108" customWidth="1"/>
    <col min="2" max="2" width="60.1640625" style="109" customWidth="1"/>
    <col min="3" max="3" width="11.5" style="109" customWidth="1"/>
    <col min="4" max="4" width="10" style="109" customWidth="1"/>
    <col min="5" max="5" width="10.33203125" style="109" customWidth="1"/>
    <col min="6" max="6" width="11.5" style="109" customWidth="1"/>
    <col min="7" max="16384" width="9.33203125" style="109"/>
  </cols>
  <sheetData>
    <row r="1" spans="1:6" s="89" customFormat="1" ht="21" customHeight="1" thickBot="1">
      <c r="A1" s="88"/>
      <c r="B1" s="431" t="s">
        <v>410</v>
      </c>
      <c r="C1" s="431"/>
      <c r="D1" s="431"/>
      <c r="E1" s="431"/>
      <c r="F1" s="428"/>
    </row>
    <row r="2" spans="1:6" s="236" customFormat="1" ht="25.5" customHeight="1">
      <c r="A2" s="190" t="s">
        <v>132</v>
      </c>
      <c r="B2" s="161" t="s">
        <v>406</v>
      </c>
      <c r="C2" s="249"/>
      <c r="D2" s="249"/>
      <c r="E2" s="249"/>
      <c r="F2" s="175" t="s">
        <v>399</v>
      </c>
    </row>
    <row r="3" spans="1:6" s="236" customFormat="1" ht="24.75" thickBot="1">
      <c r="A3" s="229" t="s">
        <v>131</v>
      </c>
      <c r="B3" s="162" t="s">
        <v>369</v>
      </c>
      <c r="C3" s="250"/>
      <c r="D3" s="250"/>
      <c r="E3" s="250"/>
      <c r="F3" s="176"/>
    </row>
    <row r="4" spans="1:6" s="237" customFormat="1" ht="15.95" customHeight="1" thickBot="1">
      <c r="A4" s="91"/>
      <c r="B4" s="91"/>
      <c r="C4" s="91"/>
      <c r="D4" s="91"/>
      <c r="E4" s="91"/>
      <c r="F4" s="92" t="s">
        <v>41</v>
      </c>
    </row>
    <row r="5" spans="1:6" ht="24.75" thickBot="1">
      <c r="A5" s="191" t="s">
        <v>133</v>
      </c>
      <c r="B5" s="93" t="s">
        <v>42</v>
      </c>
      <c r="C5" s="251" t="s">
        <v>43</v>
      </c>
      <c r="D5" s="251" t="s">
        <v>421</v>
      </c>
      <c r="E5" s="251" t="s">
        <v>414</v>
      </c>
      <c r="F5" s="94" t="s">
        <v>415</v>
      </c>
    </row>
    <row r="6" spans="1:6" s="238" customFormat="1" ht="12.95" customHeight="1" thickBot="1">
      <c r="A6" s="84">
        <v>1</v>
      </c>
      <c r="B6" s="85">
        <v>2</v>
      </c>
      <c r="C6" s="252"/>
      <c r="D6" s="252"/>
      <c r="E6" s="252"/>
      <c r="F6" s="86">
        <v>3</v>
      </c>
    </row>
    <row r="7" spans="1:6" s="238" customFormat="1" ht="15.95" customHeight="1" thickBot="1">
      <c r="A7" s="95"/>
      <c r="B7" s="96" t="s">
        <v>44</v>
      </c>
      <c r="C7" s="96"/>
      <c r="D7" s="96"/>
      <c r="E7" s="96"/>
      <c r="F7" s="97"/>
    </row>
    <row r="8" spans="1:6" s="177" customFormat="1" ht="12" customHeight="1" thickBot="1">
      <c r="A8" s="84" t="s">
        <v>8</v>
      </c>
      <c r="B8" s="98" t="s">
        <v>370</v>
      </c>
      <c r="C8" s="265">
        <v>1200</v>
      </c>
      <c r="D8" s="265">
        <v>1200</v>
      </c>
      <c r="E8" s="265"/>
      <c r="F8" s="266">
        <f>SUM(F9:F18)</f>
        <v>1200</v>
      </c>
    </row>
    <row r="9" spans="1:6" s="177" customFormat="1" ht="12" customHeight="1">
      <c r="A9" s="230" t="s">
        <v>72</v>
      </c>
      <c r="B9" s="8" t="s">
        <v>196</v>
      </c>
      <c r="C9" s="6"/>
      <c r="D9" s="6"/>
      <c r="E9" s="6"/>
      <c r="F9" s="128"/>
    </row>
    <row r="10" spans="1:6" s="177" customFormat="1" ht="12" customHeight="1">
      <c r="A10" s="231" t="s">
        <v>73</v>
      </c>
      <c r="B10" s="6" t="s">
        <v>197</v>
      </c>
      <c r="C10" s="6">
        <v>1200</v>
      </c>
      <c r="D10" s="6">
        <v>1200</v>
      </c>
      <c r="E10" s="6"/>
      <c r="F10" s="128">
        <v>1200</v>
      </c>
    </row>
    <row r="11" spans="1:6" s="177" customFormat="1" ht="12" customHeight="1">
      <c r="A11" s="231" t="s">
        <v>74</v>
      </c>
      <c r="B11" s="6" t="s">
        <v>198</v>
      </c>
      <c r="C11" s="6"/>
      <c r="D11" s="6"/>
      <c r="E11" s="6"/>
      <c r="F11" s="128"/>
    </row>
    <row r="12" spans="1:6" s="177" customFormat="1" ht="12" customHeight="1">
      <c r="A12" s="231" t="s">
        <v>75</v>
      </c>
      <c r="B12" s="6" t="s">
        <v>199</v>
      </c>
      <c r="C12" s="6"/>
      <c r="D12" s="6"/>
      <c r="E12" s="6"/>
      <c r="F12" s="128"/>
    </row>
    <row r="13" spans="1:6" s="177" customFormat="1" ht="12" customHeight="1">
      <c r="A13" s="231" t="s">
        <v>92</v>
      </c>
      <c r="B13" s="6" t="s">
        <v>200</v>
      </c>
      <c r="C13" s="6"/>
      <c r="D13" s="6"/>
      <c r="E13" s="6"/>
      <c r="F13" s="128"/>
    </row>
    <row r="14" spans="1:6" s="177" customFormat="1" ht="12" customHeight="1">
      <c r="A14" s="231" t="s">
        <v>76</v>
      </c>
      <c r="B14" s="6" t="s">
        <v>371</v>
      </c>
      <c r="C14" s="6"/>
      <c r="D14" s="6"/>
      <c r="E14" s="6"/>
      <c r="F14" s="128"/>
    </row>
    <row r="15" spans="1:6" s="177" customFormat="1" ht="12" customHeight="1">
      <c r="A15" s="231" t="s">
        <v>77</v>
      </c>
      <c r="B15" s="5" t="s">
        <v>372</v>
      </c>
      <c r="C15" s="6"/>
      <c r="D15" s="6"/>
      <c r="E15" s="6"/>
      <c r="F15" s="128"/>
    </row>
    <row r="16" spans="1:6" s="177" customFormat="1" ht="12" customHeight="1">
      <c r="A16" s="231" t="s">
        <v>84</v>
      </c>
      <c r="B16" s="6" t="s">
        <v>203</v>
      </c>
      <c r="C16" s="6"/>
      <c r="D16" s="6"/>
      <c r="E16" s="6"/>
      <c r="F16" s="128"/>
    </row>
    <row r="17" spans="1:6" s="239" customFormat="1" ht="12" customHeight="1">
      <c r="A17" s="231" t="s">
        <v>85</v>
      </c>
      <c r="B17" s="6" t="s">
        <v>204</v>
      </c>
      <c r="C17" s="6"/>
      <c r="D17" s="6"/>
      <c r="E17" s="6"/>
      <c r="F17" s="128"/>
    </row>
    <row r="18" spans="1:6" s="239" customFormat="1" ht="12" customHeight="1" thickBot="1">
      <c r="A18" s="231" t="s">
        <v>86</v>
      </c>
      <c r="B18" s="5" t="s">
        <v>205</v>
      </c>
      <c r="C18" s="6"/>
      <c r="D18" s="6"/>
      <c r="E18" s="6"/>
      <c r="F18" s="128"/>
    </row>
    <row r="19" spans="1:6" s="177" customFormat="1" ht="12" customHeight="1" thickBot="1">
      <c r="A19" s="84" t="s">
        <v>9</v>
      </c>
      <c r="B19" s="98" t="s">
        <v>373</v>
      </c>
      <c r="C19" s="265">
        <v>10151</v>
      </c>
      <c r="D19" s="265">
        <v>10151</v>
      </c>
      <c r="E19" s="265"/>
      <c r="F19" s="266">
        <f>SUM(F20:F22)</f>
        <v>10151</v>
      </c>
    </row>
    <row r="20" spans="1:6" s="239" customFormat="1" ht="12" customHeight="1">
      <c r="A20" s="231" t="s">
        <v>78</v>
      </c>
      <c r="B20" s="7" t="s">
        <v>171</v>
      </c>
      <c r="C20" s="6"/>
      <c r="D20" s="6"/>
      <c r="E20" s="6"/>
      <c r="F20" s="128"/>
    </row>
    <row r="21" spans="1:6" s="239" customFormat="1" ht="12" customHeight="1">
      <c r="A21" s="231" t="s">
        <v>79</v>
      </c>
      <c r="B21" s="6" t="s">
        <v>374</v>
      </c>
      <c r="C21" s="6"/>
      <c r="D21" s="6"/>
      <c r="E21" s="6"/>
      <c r="F21" s="128"/>
    </row>
    <row r="22" spans="1:6" s="239" customFormat="1" ht="12" customHeight="1">
      <c r="A22" s="231" t="s">
        <v>80</v>
      </c>
      <c r="B22" s="6" t="s">
        <v>375</v>
      </c>
      <c r="C22" s="6">
        <v>10151</v>
      </c>
      <c r="D22" s="6">
        <v>10151</v>
      </c>
      <c r="E22" s="6"/>
      <c r="F22" s="128">
        <v>10151</v>
      </c>
    </row>
    <row r="23" spans="1:6" s="239" customFormat="1" ht="12" customHeight="1" thickBot="1">
      <c r="A23" s="231" t="s">
        <v>81</v>
      </c>
      <c r="B23" s="6" t="s">
        <v>2</v>
      </c>
      <c r="C23" s="6">
        <v>10151</v>
      </c>
      <c r="D23" s="6">
        <v>10151</v>
      </c>
      <c r="E23" s="6"/>
      <c r="F23" s="128">
        <v>10151</v>
      </c>
    </row>
    <row r="24" spans="1:6" s="239" customFormat="1" ht="12" customHeight="1" thickBot="1">
      <c r="A24" s="87" t="s">
        <v>10</v>
      </c>
      <c r="B24" s="62" t="s">
        <v>109</v>
      </c>
      <c r="C24" s="267"/>
      <c r="D24" s="267"/>
      <c r="E24" s="267"/>
      <c r="F24" s="268"/>
    </row>
    <row r="25" spans="1:6" s="239" customFormat="1" ht="12" customHeight="1" thickBot="1">
      <c r="A25" s="87" t="s">
        <v>11</v>
      </c>
      <c r="B25" s="62" t="s">
        <v>376</v>
      </c>
      <c r="C25" s="267"/>
      <c r="D25" s="267"/>
      <c r="E25" s="267"/>
      <c r="F25" s="266">
        <f>+F26+F27</f>
        <v>0</v>
      </c>
    </row>
    <row r="26" spans="1:6" s="239" customFormat="1" ht="12" customHeight="1">
      <c r="A26" s="232" t="s">
        <v>181</v>
      </c>
      <c r="B26" s="233" t="s">
        <v>374</v>
      </c>
      <c r="C26" s="234"/>
      <c r="D26" s="234"/>
      <c r="E26" s="234"/>
      <c r="F26" s="51"/>
    </row>
    <row r="27" spans="1:6" s="239" customFormat="1" ht="12" customHeight="1">
      <c r="A27" s="232" t="s">
        <v>184</v>
      </c>
      <c r="B27" s="234" t="s">
        <v>377</v>
      </c>
      <c r="C27" s="234"/>
      <c r="D27" s="234"/>
      <c r="E27" s="234"/>
      <c r="F27" s="51"/>
    </row>
    <row r="28" spans="1:6" s="239" customFormat="1" ht="12" customHeight="1" thickBot="1">
      <c r="A28" s="231" t="s">
        <v>185</v>
      </c>
      <c r="B28" s="235" t="s">
        <v>378</v>
      </c>
      <c r="C28" s="269"/>
      <c r="D28" s="269"/>
      <c r="E28" s="269"/>
      <c r="F28" s="51"/>
    </row>
    <row r="29" spans="1:6" s="239" customFormat="1" ht="12" customHeight="1" thickBot="1">
      <c r="A29" s="87" t="s">
        <v>12</v>
      </c>
      <c r="B29" s="62" t="s">
        <v>379</v>
      </c>
      <c r="C29" s="267"/>
      <c r="D29" s="267"/>
      <c r="E29" s="267"/>
      <c r="F29" s="266">
        <f>+F30+F31+F32</f>
        <v>0</v>
      </c>
    </row>
    <row r="30" spans="1:6" s="239" customFormat="1" ht="12" customHeight="1">
      <c r="A30" s="232" t="s">
        <v>65</v>
      </c>
      <c r="B30" s="233" t="s">
        <v>210</v>
      </c>
      <c r="C30" s="234"/>
      <c r="D30" s="234"/>
      <c r="E30" s="234"/>
      <c r="F30" s="51"/>
    </row>
    <row r="31" spans="1:6" s="239" customFormat="1" ht="12" customHeight="1">
      <c r="A31" s="232" t="s">
        <v>66</v>
      </c>
      <c r="B31" s="234" t="s">
        <v>211</v>
      </c>
      <c r="C31" s="234"/>
      <c r="D31" s="234"/>
      <c r="E31" s="234"/>
      <c r="F31" s="51"/>
    </row>
    <row r="32" spans="1:6" s="239" customFormat="1" ht="12" customHeight="1" thickBot="1">
      <c r="A32" s="231" t="s">
        <v>67</v>
      </c>
      <c r="B32" s="72" t="s">
        <v>212</v>
      </c>
      <c r="C32" s="234"/>
      <c r="D32" s="234"/>
      <c r="E32" s="234"/>
      <c r="F32" s="51"/>
    </row>
    <row r="33" spans="1:6" s="177" customFormat="1" ht="12" customHeight="1" thickBot="1">
      <c r="A33" s="87" t="s">
        <v>13</v>
      </c>
      <c r="B33" s="62" t="s">
        <v>324</v>
      </c>
      <c r="C33" s="267"/>
      <c r="D33" s="267"/>
      <c r="E33" s="267"/>
      <c r="F33" s="268"/>
    </row>
    <row r="34" spans="1:6" s="177" customFormat="1" ht="12" customHeight="1" thickBot="1">
      <c r="A34" s="87" t="s">
        <v>14</v>
      </c>
      <c r="B34" s="62" t="s">
        <v>380</v>
      </c>
      <c r="C34" s="267"/>
      <c r="D34" s="267"/>
      <c r="E34" s="267"/>
      <c r="F34" s="268"/>
    </row>
    <row r="35" spans="1:6" s="177" customFormat="1" ht="12" customHeight="1" thickBot="1">
      <c r="A35" s="84" t="s">
        <v>15</v>
      </c>
      <c r="B35" s="62" t="s">
        <v>381</v>
      </c>
      <c r="C35" s="267">
        <v>11351</v>
      </c>
      <c r="D35" s="267">
        <v>11351</v>
      </c>
      <c r="E35" s="267"/>
      <c r="F35" s="266">
        <f>+F8+F19+F24+F25+F29+F33+F34</f>
        <v>11351</v>
      </c>
    </row>
    <row r="36" spans="1:6" s="177" customFormat="1" ht="12" customHeight="1" thickBot="1">
      <c r="A36" s="99" t="s">
        <v>16</v>
      </c>
      <c r="B36" s="62" t="s">
        <v>382</v>
      </c>
      <c r="C36" s="267">
        <v>22069</v>
      </c>
      <c r="D36" s="267">
        <v>22532</v>
      </c>
      <c r="E36" s="267"/>
      <c r="F36" s="266">
        <v>22532</v>
      </c>
    </row>
    <row r="37" spans="1:6" s="177" customFormat="1" ht="12" customHeight="1">
      <c r="A37" s="232" t="s">
        <v>383</v>
      </c>
      <c r="B37" s="233" t="s">
        <v>149</v>
      </c>
      <c r="C37" s="234"/>
      <c r="D37" s="234"/>
      <c r="E37" s="234"/>
      <c r="F37" s="51"/>
    </row>
    <row r="38" spans="1:6" s="177" customFormat="1" ht="12" customHeight="1">
      <c r="A38" s="232" t="s">
        <v>384</v>
      </c>
      <c r="B38" s="234" t="s">
        <v>3</v>
      </c>
      <c r="C38" s="234"/>
      <c r="D38" s="234"/>
      <c r="E38" s="234"/>
      <c r="F38" s="51"/>
    </row>
    <row r="39" spans="1:6" s="239" customFormat="1" ht="12" customHeight="1" thickBot="1">
      <c r="A39" s="231" t="s">
        <v>385</v>
      </c>
      <c r="B39" s="72" t="s">
        <v>386</v>
      </c>
      <c r="C39" s="234">
        <v>22069</v>
      </c>
      <c r="D39" s="234">
        <v>22532</v>
      </c>
      <c r="E39" s="234"/>
      <c r="F39" s="51">
        <v>22532</v>
      </c>
    </row>
    <row r="40" spans="1:6" s="239" customFormat="1" ht="15" customHeight="1" thickBot="1">
      <c r="A40" s="99" t="s">
        <v>17</v>
      </c>
      <c r="B40" s="100" t="s">
        <v>387</v>
      </c>
      <c r="C40" s="270">
        <v>33420</v>
      </c>
      <c r="D40" s="270">
        <v>33883</v>
      </c>
      <c r="E40" s="270"/>
      <c r="F40" s="271">
        <f>+F35+F36</f>
        <v>33883</v>
      </c>
    </row>
    <row r="41" spans="1:6" s="239" customFormat="1" ht="15" customHeight="1">
      <c r="A41" s="101"/>
      <c r="B41" s="102"/>
      <c r="C41" s="102"/>
      <c r="D41" s="102"/>
      <c r="E41" s="102"/>
      <c r="F41" s="170"/>
    </row>
    <row r="42" spans="1:6" ht="13.5" thickBot="1">
      <c r="A42" s="103"/>
      <c r="B42" s="104"/>
      <c r="C42" s="104"/>
      <c r="D42" s="104"/>
      <c r="E42" s="104"/>
      <c r="F42" s="171"/>
    </row>
    <row r="43" spans="1:6" s="238" customFormat="1" ht="16.5" customHeight="1" thickBot="1">
      <c r="A43" s="105"/>
      <c r="B43" s="106" t="s">
        <v>45</v>
      </c>
      <c r="C43" s="106"/>
      <c r="D43" s="106"/>
      <c r="E43" s="106"/>
      <c r="F43" s="172"/>
    </row>
    <row r="44" spans="1:6" s="240" customFormat="1" ht="12" customHeight="1" thickBot="1">
      <c r="A44" s="87" t="s">
        <v>8</v>
      </c>
      <c r="B44" s="62" t="s">
        <v>388</v>
      </c>
      <c r="C44" s="258">
        <v>33420</v>
      </c>
      <c r="D44" s="258">
        <v>33783</v>
      </c>
      <c r="E44" s="258"/>
      <c r="F44" s="135">
        <v>33783</v>
      </c>
    </row>
    <row r="45" spans="1:6" ht="12" customHeight="1">
      <c r="A45" s="231" t="s">
        <v>72</v>
      </c>
      <c r="B45" s="7" t="s">
        <v>38</v>
      </c>
      <c r="C45" s="257">
        <v>11786</v>
      </c>
      <c r="D45" s="257">
        <v>12072</v>
      </c>
      <c r="E45" s="257"/>
      <c r="F45" s="50">
        <v>12072</v>
      </c>
    </row>
    <row r="46" spans="1:6" ht="12" customHeight="1">
      <c r="A46" s="231" t="s">
        <v>73</v>
      </c>
      <c r="B46" s="6" t="s">
        <v>118</v>
      </c>
      <c r="C46" s="255">
        <v>3241</v>
      </c>
      <c r="D46" s="255">
        <v>3318</v>
      </c>
      <c r="E46" s="255"/>
      <c r="F46" s="52">
        <v>3318</v>
      </c>
    </row>
    <row r="47" spans="1:6" ht="12" customHeight="1">
      <c r="A47" s="231" t="s">
        <v>74</v>
      </c>
      <c r="B47" s="6" t="s">
        <v>91</v>
      </c>
      <c r="C47" s="255">
        <v>18393</v>
      </c>
      <c r="D47" s="255">
        <v>18393</v>
      </c>
      <c r="E47" s="255"/>
      <c r="F47" s="52">
        <v>18393</v>
      </c>
    </row>
    <row r="48" spans="1:6" ht="12" customHeight="1">
      <c r="A48" s="231" t="s">
        <v>75</v>
      </c>
      <c r="B48" s="6" t="s">
        <v>119</v>
      </c>
      <c r="C48" s="255"/>
      <c r="D48" s="255"/>
      <c r="E48" s="255"/>
      <c r="F48" s="52"/>
    </row>
    <row r="49" spans="1:6" ht="12" customHeight="1" thickBot="1">
      <c r="A49" s="231" t="s">
        <v>92</v>
      </c>
      <c r="B49" s="6" t="s">
        <v>120</v>
      </c>
      <c r="C49" s="255"/>
      <c r="D49" s="255"/>
      <c r="E49" s="255"/>
      <c r="F49" s="52"/>
    </row>
    <row r="50" spans="1:6" ht="12" customHeight="1" thickBot="1">
      <c r="A50" s="87" t="s">
        <v>9</v>
      </c>
      <c r="B50" s="62" t="s">
        <v>389</v>
      </c>
      <c r="C50" s="258"/>
      <c r="D50" s="258">
        <v>100</v>
      </c>
      <c r="E50" s="258"/>
      <c r="F50" s="135">
        <v>100</v>
      </c>
    </row>
    <row r="51" spans="1:6" s="240" customFormat="1" ht="12" customHeight="1">
      <c r="A51" s="231" t="s">
        <v>78</v>
      </c>
      <c r="B51" s="7" t="s">
        <v>139</v>
      </c>
      <c r="C51" s="257"/>
      <c r="D51" s="257">
        <v>100</v>
      </c>
      <c r="E51" s="257"/>
      <c r="F51" s="50">
        <v>100</v>
      </c>
    </row>
    <row r="52" spans="1:6" ht="12" customHeight="1">
      <c r="A52" s="231" t="s">
        <v>79</v>
      </c>
      <c r="B52" s="6" t="s">
        <v>122</v>
      </c>
      <c r="C52" s="255"/>
      <c r="D52" s="255"/>
      <c r="E52" s="255"/>
      <c r="F52" s="52"/>
    </row>
    <row r="53" spans="1:6" ht="12" customHeight="1">
      <c r="A53" s="231" t="s">
        <v>80</v>
      </c>
      <c r="B53" s="6" t="s">
        <v>46</v>
      </c>
      <c r="C53" s="255"/>
      <c r="D53" s="255"/>
      <c r="E53" s="255"/>
      <c r="F53" s="52"/>
    </row>
    <row r="54" spans="1:6" ht="12" customHeight="1" thickBot="1">
      <c r="A54" s="231" t="s">
        <v>81</v>
      </c>
      <c r="B54" s="6" t="s">
        <v>4</v>
      </c>
      <c r="C54" s="255"/>
      <c r="D54" s="255"/>
      <c r="E54" s="255"/>
      <c r="F54" s="52"/>
    </row>
    <row r="55" spans="1:6" ht="15" customHeight="1" thickBot="1">
      <c r="A55" s="87" t="s">
        <v>10</v>
      </c>
      <c r="B55" s="107" t="s">
        <v>390</v>
      </c>
      <c r="C55" s="262">
        <v>33420</v>
      </c>
      <c r="D55" s="262">
        <v>33883</v>
      </c>
      <c r="E55" s="262"/>
      <c r="F55" s="173">
        <v>33883</v>
      </c>
    </row>
    <row r="56" spans="1:6" ht="13.5" thickBot="1">
      <c r="F56" s="174"/>
    </row>
    <row r="57" spans="1:6" ht="15" customHeight="1" thickBot="1">
      <c r="A57" s="110" t="s">
        <v>134</v>
      </c>
      <c r="B57" s="111"/>
      <c r="C57" s="263">
        <v>4</v>
      </c>
      <c r="D57" s="263">
        <v>4</v>
      </c>
      <c r="E57" s="263"/>
      <c r="F57" s="61">
        <v>4</v>
      </c>
    </row>
    <row r="58" spans="1:6" ht="14.25" customHeight="1" thickBot="1">
      <c r="A58" s="110" t="s">
        <v>135</v>
      </c>
      <c r="B58" s="111"/>
      <c r="C58" s="263"/>
      <c r="D58" s="263"/>
      <c r="E58" s="263"/>
      <c r="F58" s="61"/>
    </row>
  </sheetData>
  <sheetProtection formatCells="0"/>
  <mergeCells count="1">
    <mergeCell ref="B1:F1"/>
  </mergeCells>
  <phoneticPr fontId="25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2">
    <tabColor rgb="FF92D050"/>
  </sheetPr>
  <dimension ref="A1:J149"/>
  <sheetViews>
    <sheetView view="pageLayout" zoomScaleNormal="120" zoomScaleSheetLayoutView="100" workbookViewId="0">
      <selection activeCell="M148" sqref="M148"/>
    </sheetView>
  </sheetViews>
  <sheetFormatPr defaultRowHeight="15.75"/>
  <cols>
    <col min="1" max="1" width="9.5" style="179" customWidth="1"/>
    <col min="2" max="2" width="51" style="179" customWidth="1"/>
    <col min="3" max="3" width="14.33203125" style="180" customWidth="1"/>
    <col min="4" max="4" width="11.83203125" style="180" customWidth="1"/>
    <col min="5" max="5" width="10.6640625" style="196" customWidth="1"/>
    <col min="6" max="6" width="16.1640625" style="196" customWidth="1"/>
    <col min="7" max="16384" width="9.33203125" style="196"/>
  </cols>
  <sheetData>
    <row r="1" spans="1:6" ht="15.95" customHeight="1">
      <c r="A1" s="417" t="s">
        <v>6</v>
      </c>
      <c r="B1" s="417"/>
      <c r="C1" s="417"/>
      <c r="D1" s="398"/>
    </row>
    <row r="2" spans="1:6" ht="15.95" customHeight="1" thickBot="1">
      <c r="A2" s="416" t="s">
        <v>96</v>
      </c>
      <c r="B2" s="416"/>
      <c r="C2" s="400"/>
      <c r="D2" s="400"/>
      <c r="F2" s="196" t="s">
        <v>140</v>
      </c>
    </row>
    <row r="3" spans="1:6" ht="38.1" customHeight="1" thickBot="1">
      <c r="A3" s="21" t="s">
        <v>59</v>
      </c>
      <c r="B3" s="22" t="s">
        <v>7</v>
      </c>
      <c r="C3" s="411" t="s">
        <v>162</v>
      </c>
      <c r="D3" s="411" t="s">
        <v>415</v>
      </c>
      <c r="E3" s="357" t="s">
        <v>414</v>
      </c>
      <c r="F3" s="356" t="s">
        <v>417</v>
      </c>
    </row>
    <row r="4" spans="1:6" s="197" customFormat="1" ht="12" customHeight="1" thickBot="1">
      <c r="A4" s="192">
        <v>1</v>
      </c>
      <c r="B4" s="193">
        <v>2</v>
      </c>
      <c r="C4" s="401">
        <v>3</v>
      </c>
      <c r="D4" s="401"/>
      <c r="E4" s="410"/>
      <c r="F4" s="410"/>
    </row>
    <row r="5" spans="1:6" s="198" customFormat="1" ht="12" customHeight="1" thickBot="1">
      <c r="A5" s="18" t="s">
        <v>8</v>
      </c>
      <c r="B5" s="19" t="s">
        <v>163</v>
      </c>
      <c r="C5" s="272">
        <f>+C6+C7+C8+C9+C10+C11</f>
        <v>181789</v>
      </c>
      <c r="D5" s="272">
        <v>185999</v>
      </c>
      <c r="E5" s="360">
        <v>2109</v>
      </c>
      <c r="F5" s="360">
        <v>188108</v>
      </c>
    </row>
    <row r="6" spans="1:6" s="198" customFormat="1" ht="12" customHeight="1">
      <c r="A6" s="13" t="s">
        <v>72</v>
      </c>
      <c r="B6" s="199" t="s">
        <v>164</v>
      </c>
      <c r="C6" s="188">
        <v>73546</v>
      </c>
      <c r="D6" s="188">
        <v>73546</v>
      </c>
      <c r="E6" s="353"/>
      <c r="F6" s="353">
        <v>73546</v>
      </c>
    </row>
    <row r="7" spans="1:6" s="198" customFormat="1" ht="12" customHeight="1">
      <c r="A7" s="12" t="s">
        <v>73</v>
      </c>
      <c r="B7" s="200" t="s">
        <v>165</v>
      </c>
      <c r="C7" s="188">
        <v>22990</v>
      </c>
      <c r="D7" s="188">
        <v>22990</v>
      </c>
      <c r="E7" s="353">
        <v>141</v>
      </c>
      <c r="F7" s="353">
        <v>23131</v>
      </c>
    </row>
    <row r="8" spans="1:6" s="198" customFormat="1" ht="12" customHeight="1">
      <c r="A8" s="12" t="s">
        <v>74</v>
      </c>
      <c r="B8" s="200" t="s">
        <v>166</v>
      </c>
      <c r="C8" s="188">
        <v>57708</v>
      </c>
      <c r="D8" s="188">
        <v>57063</v>
      </c>
      <c r="E8" s="353">
        <v>-75</v>
      </c>
      <c r="F8" s="353">
        <v>56988</v>
      </c>
    </row>
    <row r="9" spans="1:6" s="198" customFormat="1" ht="12" customHeight="1">
      <c r="A9" s="12" t="s">
        <v>75</v>
      </c>
      <c r="B9" s="200" t="s">
        <v>167</v>
      </c>
      <c r="C9" s="188">
        <v>2948</v>
      </c>
      <c r="D9" s="188">
        <v>2948</v>
      </c>
      <c r="E9" s="353"/>
      <c r="F9" s="353">
        <v>2948</v>
      </c>
    </row>
    <row r="10" spans="1:6" s="198" customFormat="1" ht="12" customHeight="1">
      <c r="A10" s="12" t="s">
        <v>92</v>
      </c>
      <c r="B10" s="200" t="s">
        <v>168</v>
      </c>
      <c r="C10" s="188"/>
      <c r="D10" s="188">
        <v>516</v>
      </c>
      <c r="E10" s="353">
        <v>242</v>
      </c>
      <c r="F10" s="353">
        <v>758</v>
      </c>
    </row>
    <row r="11" spans="1:6" s="198" customFormat="1" ht="12" customHeight="1" thickBot="1">
      <c r="A11" s="14" t="s">
        <v>76</v>
      </c>
      <c r="B11" s="201" t="s">
        <v>169</v>
      </c>
      <c r="C11" s="188">
        <v>24597</v>
      </c>
      <c r="D11" s="188">
        <v>28936</v>
      </c>
      <c r="E11" s="353">
        <v>1801</v>
      </c>
      <c r="F11" s="353">
        <v>30737</v>
      </c>
    </row>
    <row r="12" spans="1:6" s="198" customFormat="1" ht="12" customHeight="1" thickBot="1">
      <c r="A12" s="18" t="s">
        <v>9</v>
      </c>
      <c r="B12" s="264" t="s">
        <v>170</v>
      </c>
      <c r="C12" s="272">
        <f>+C13+C14+C15+C16+C17</f>
        <v>39561</v>
      </c>
      <c r="D12" s="272">
        <v>40616</v>
      </c>
      <c r="E12" s="360">
        <v>18756</v>
      </c>
      <c r="F12" s="360">
        <v>59372</v>
      </c>
    </row>
    <row r="13" spans="1:6" s="198" customFormat="1" ht="12" customHeight="1">
      <c r="A13" s="13" t="s">
        <v>78</v>
      </c>
      <c r="B13" s="199" t="s">
        <v>171</v>
      </c>
      <c r="C13" s="188"/>
      <c r="D13" s="188"/>
      <c r="E13" s="353"/>
      <c r="F13" s="353"/>
    </row>
    <row r="14" spans="1:6" s="198" customFormat="1" ht="12" customHeight="1">
      <c r="A14" s="12" t="s">
        <v>79</v>
      </c>
      <c r="B14" s="200" t="s">
        <v>172</v>
      </c>
      <c r="C14" s="188"/>
      <c r="D14" s="188"/>
      <c r="E14" s="353"/>
      <c r="F14" s="353"/>
    </row>
    <row r="15" spans="1:6" s="198" customFormat="1" ht="12" customHeight="1">
      <c r="A15" s="12" t="s">
        <v>80</v>
      </c>
      <c r="B15" s="200" t="s">
        <v>392</v>
      </c>
      <c r="C15" s="188"/>
      <c r="D15" s="188"/>
      <c r="E15" s="353"/>
      <c r="F15" s="353"/>
    </row>
    <row r="16" spans="1:6" s="198" customFormat="1" ht="12" customHeight="1">
      <c r="A16" s="12" t="s">
        <v>81</v>
      </c>
      <c r="B16" s="200" t="s">
        <v>393</v>
      </c>
      <c r="C16" s="188"/>
      <c r="D16" s="188"/>
      <c r="E16" s="353"/>
      <c r="F16" s="353"/>
    </row>
    <row r="17" spans="1:6" s="198" customFormat="1" ht="12" customHeight="1">
      <c r="A17" s="12" t="s">
        <v>82</v>
      </c>
      <c r="B17" s="200" t="s">
        <v>173</v>
      </c>
      <c r="C17" s="188">
        <v>39561</v>
      </c>
      <c r="D17" s="188">
        <v>40616</v>
      </c>
      <c r="E17" s="352">
        <v>18756</v>
      </c>
      <c r="F17" s="352">
        <v>59372</v>
      </c>
    </row>
    <row r="18" spans="1:6" s="198" customFormat="1" ht="12" customHeight="1" thickBot="1">
      <c r="A18" s="14" t="s">
        <v>88</v>
      </c>
      <c r="B18" s="201" t="s">
        <v>174</v>
      </c>
      <c r="C18" s="188">
        <v>10151</v>
      </c>
      <c r="D18" s="188">
        <v>10151</v>
      </c>
      <c r="E18" s="353"/>
      <c r="F18" s="352">
        <v>10151</v>
      </c>
    </row>
    <row r="19" spans="1:6" s="198" customFormat="1" ht="12" customHeight="1" thickBot="1">
      <c r="A19" s="18" t="s">
        <v>10</v>
      </c>
      <c r="B19" s="19" t="s">
        <v>175</v>
      </c>
      <c r="C19" s="272">
        <f>+C20+C21+C22+C23+C24</f>
        <v>9126</v>
      </c>
      <c r="D19" s="272">
        <v>9226</v>
      </c>
      <c r="E19" s="360"/>
      <c r="F19" s="360">
        <v>9226</v>
      </c>
    </row>
    <row r="20" spans="1:6" s="198" customFormat="1" ht="12" customHeight="1">
      <c r="A20" s="13" t="s">
        <v>61</v>
      </c>
      <c r="B20" s="199" t="s">
        <v>176</v>
      </c>
      <c r="C20" s="188"/>
      <c r="D20" s="188">
        <v>100</v>
      </c>
      <c r="E20" s="352"/>
      <c r="F20" s="352">
        <v>100</v>
      </c>
    </row>
    <row r="21" spans="1:6" s="198" customFormat="1" ht="12" customHeight="1">
      <c r="A21" s="12" t="s">
        <v>62</v>
      </c>
      <c r="B21" s="200" t="s">
        <v>177</v>
      </c>
      <c r="C21" s="188"/>
      <c r="D21" s="188"/>
      <c r="E21" s="353"/>
      <c r="F21" s="353"/>
    </row>
    <row r="22" spans="1:6" s="198" customFormat="1" ht="12" customHeight="1">
      <c r="A22" s="12" t="s">
        <v>63</v>
      </c>
      <c r="B22" s="200" t="s">
        <v>394</v>
      </c>
      <c r="C22" s="188"/>
      <c r="D22" s="188"/>
      <c r="E22" s="353"/>
      <c r="F22" s="353"/>
    </row>
    <row r="23" spans="1:6" s="198" customFormat="1" ht="12" customHeight="1">
      <c r="A23" s="12" t="s">
        <v>64</v>
      </c>
      <c r="B23" s="200" t="s">
        <v>395</v>
      </c>
      <c r="C23" s="188"/>
      <c r="D23" s="188"/>
      <c r="E23" s="353"/>
      <c r="F23" s="353"/>
    </row>
    <row r="24" spans="1:6" s="198" customFormat="1" ht="12" customHeight="1">
      <c r="A24" s="12" t="s">
        <v>106</v>
      </c>
      <c r="B24" s="200" t="s">
        <v>178</v>
      </c>
      <c r="C24" s="188">
        <v>9126</v>
      </c>
      <c r="D24" s="188">
        <v>9126</v>
      </c>
      <c r="E24" s="353"/>
      <c r="F24" s="352">
        <v>9126</v>
      </c>
    </row>
    <row r="25" spans="1:6" s="198" customFormat="1" ht="12" customHeight="1" thickBot="1">
      <c r="A25" s="14" t="s">
        <v>107</v>
      </c>
      <c r="B25" s="201" t="s">
        <v>179</v>
      </c>
      <c r="C25" s="188"/>
      <c r="D25" s="188"/>
      <c r="E25" s="353"/>
      <c r="F25" s="353"/>
    </row>
    <row r="26" spans="1:6" s="198" customFormat="1" ht="12" customHeight="1" thickBot="1">
      <c r="A26" s="18" t="s">
        <v>108</v>
      </c>
      <c r="B26" s="19" t="s">
        <v>180</v>
      </c>
      <c r="C26" s="355">
        <f>+C27+C30+C31+C32</f>
        <v>40650</v>
      </c>
      <c r="D26" s="355">
        <v>44450</v>
      </c>
      <c r="E26" s="360">
        <v>2370</v>
      </c>
      <c r="F26" s="360">
        <v>46820</v>
      </c>
    </row>
    <row r="27" spans="1:6" s="198" customFormat="1" ht="12" customHeight="1">
      <c r="A27" s="13" t="s">
        <v>181</v>
      </c>
      <c r="B27" s="199" t="s">
        <v>187</v>
      </c>
      <c r="C27" s="377">
        <f>+C28+C29</f>
        <v>34650</v>
      </c>
      <c r="D27" s="377">
        <v>34650</v>
      </c>
      <c r="E27" s="353">
        <v>2000</v>
      </c>
      <c r="F27" s="353">
        <v>40150</v>
      </c>
    </row>
    <row r="28" spans="1:6" s="198" customFormat="1" ht="12" customHeight="1">
      <c r="A28" s="12" t="s">
        <v>182</v>
      </c>
      <c r="B28" s="200" t="s">
        <v>188</v>
      </c>
      <c r="C28" s="188">
        <v>34650</v>
      </c>
      <c r="D28" s="188">
        <v>38150</v>
      </c>
      <c r="E28" s="353">
        <v>-29650</v>
      </c>
      <c r="F28" s="353">
        <v>8500</v>
      </c>
    </row>
    <row r="29" spans="1:6" s="198" customFormat="1" ht="12" customHeight="1">
      <c r="A29" s="12" t="s">
        <v>183</v>
      </c>
      <c r="B29" s="200" t="s">
        <v>189</v>
      </c>
      <c r="C29" s="188"/>
      <c r="D29" s="188"/>
      <c r="E29" s="353">
        <v>31650</v>
      </c>
      <c r="F29" s="353">
        <v>31650</v>
      </c>
    </row>
    <row r="30" spans="1:6" s="198" customFormat="1" ht="12" customHeight="1">
      <c r="A30" s="12" t="s">
        <v>184</v>
      </c>
      <c r="B30" s="200" t="s">
        <v>190</v>
      </c>
      <c r="C30" s="188">
        <v>5500</v>
      </c>
      <c r="D30" s="188">
        <v>5500</v>
      </c>
      <c r="E30" s="353"/>
      <c r="F30" s="353">
        <v>5500</v>
      </c>
    </row>
    <row r="31" spans="1:6" s="198" customFormat="1" ht="12" customHeight="1">
      <c r="A31" s="12" t="s">
        <v>185</v>
      </c>
      <c r="B31" s="200" t="s">
        <v>191</v>
      </c>
      <c r="C31" s="188"/>
      <c r="D31" s="188"/>
      <c r="E31" s="353">
        <v>120</v>
      </c>
      <c r="F31" s="353">
        <v>120</v>
      </c>
    </row>
    <row r="32" spans="1:6" s="198" customFormat="1" ht="12" customHeight="1" thickBot="1">
      <c r="A32" s="14" t="s">
        <v>186</v>
      </c>
      <c r="B32" s="201" t="s">
        <v>192</v>
      </c>
      <c r="C32" s="188">
        <v>500</v>
      </c>
      <c r="D32" s="188">
        <v>800</v>
      </c>
      <c r="E32" s="353">
        <v>250</v>
      </c>
      <c r="F32" s="353">
        <v>1050</v>
      </c>
    </row>
    <row r="33" spans="1:6" s="198" customFormat="1" ht="12" customHeight="1" thickBot="1">
      <c r="A33" s="18" t="s">
        <v>12</v>
      </c>
      <c r="B33" s="19" t="s">
        <v>193</v>
      </c>
      <c r="C33" s="272">
        <f>SUM(C34:C43)</f>
        <v>33832</v>
      </c>
      <c r="D33" s="272">
        <v>34682</v>
      </c>
      <c r="E33" s="360">
        <v>-1240</v>
      </c>
      <c r="F33" s="360">
        <v>33442</v>
      </c>
    </row>
    <row r="34" spans="1:6" s="198" customFormat="1" ht="12" customHeight="1">
      <c r="A34" s="13" t="s">
        <v>65</v>
      </c>
      <c r="B34" s="199" t="s">
        <v>196</v>
      </c>
      <c r="C34" s="188">
        <v>750</v>
      </c>
      <c r="D34" s="188">
        <v>750</v>
      </c>
      <c r="E34" s="353"/>
      <c r="F34" s="353">
        <v>750</v>
      </c>
    </row>
    <row r="35" spans="1:6" s="198" customFormat="1" ht="12" customHeight="1">
      <c r="A35" s="12" t="s">
        <v>66</v>
      </c>
      <c r="B35" s="200" t="s">
        <v>197</v>
      </c>
      <c r="C35" s="188">
        <v>406</v>
      </c>
      <c r="D35" s="188">
        <v>406</v>
      </c>
      <c r="E35" s="353"/>
      <c r="F35" s="353">
        <v>406</v>
      </c>
    </row>
    <row r="36" spans="1:6" s="198" customFormat="1" ht="12" customHeight="1">
      <c r="A36" s="12" t="s">
        <v>67</v>
      </c>
      <c r="B36" s="200" t="s">
        <v>198</v>
      </c>
      <c r="C36" s="188"/>
      <c r="D36" s="188"/>
      <c r="E36" s="353"/>
      <c r="F36" s="353"/>
    </row>
    <row r="37" spans="1:6" s="198" customFormat="1" ht="12" customHeight="1">
      <c r="A37" s="12" t="s">
        <v>110</v>
      </c>
      <c r="B37" s="200" t="s">
        <v>199</v>
      </c>
      <c r="C37" s="188">
        <v>3800</v>
      </c>
      <c r="D37" s="188">
        <v>3800</v>
      </c>
      <c r="E37" s="353"/>
      <c r="F37" s="353">
        <v>3800</v>
      </c>
    </row>
    <row r="38" spans="1:6" s="198" customFormat="1" ht="12" customHeight="1">
      <c r="A38" s="12" t="s">
        <v>111</v>
      </c>
      <c r="B38" s="200" t="s">
        <v>200</v>
      </c>
      <c r="C38" s="188">
        <v>22492</v>
      </c>
      <c r="D38" s="188">
        <v>22492</v>
      </c>
      <c r="E38" s="353">
        <v>-1000</v>
      </c>
      <c r="F38" s="353">
        <v>21492</v>
      </c>
    </row>
    <row r="39" spans="1:6" s="198" customFormat="1" ht="12" customHeight="1">
      <c r="A39" s="12" t="s">
        <v>112</v>
      </c>
      <c r="B39" s="200" t="s">
        <v>201</v>
      </c>
      <c r="C39" s="188">
        <v>6384</v>
      </c>
      <c r="D39" s="188">
        <v>6384</v>
      </c>
      <c r="E39" s="353">
        <v>-270</v>
      </c>
      <c r="F39" s="353">
        <v>6114</v>
      </c>
    </row>
    <row r="40" spans="1:6" s="198" customFormat="1" ht="12" customHeight="1">
      <c r="A40" s="12" t="s">
        <v>113</v>
      </c>
      <c r="B40" s="200" t="s">
        <v>202</v>
      </c>
      <c r="C40" s="188"/>
      <c r="D40" s="188"/>
      <c r="E40" s="353"/>
      <c r="F40" s="353"/>
    </row>
    <row r="41" spans="1:6" s="198" customFormat="1" ht="12" customHeight="1">
      <c r="A41" s="12" t="s">
        <v>114</v>
      </c>
      <c r="B41" s="200" t="s">
        <v>203</v>
      </c>
      <c r="C41" s="188"/>
      <c r="D41" s="188">
        <v>300</v>
      </c>
      <c r="E41" s="352">
        <v>30</v>
      </c>
      <c r="F41" s="352">
        <v>330</v>
      </c>
    </row>
    <row r="42" spans="1:6" s="198" customFormat="1" ht="12" customHeight="1">
      <c r="A42" s="12" t="s">
        <v>194</v>
      </c>
      <c r="B42" s="200" t="s">
        <v>204</v>
      </c>
      <c r="C42" s="378"/>
      <c r="D42" s="378"/>
      <c r="E42" s="352"/>
      <c r="F42" s="352"/>
    </row>
    <row r="43" spans="1:6" s="198" customFormat="1" ht="12" customHeight="1" thickBot="1">
      <c r="A43" s="14" t="s">
        <v>195</v>
      </c>
      <c r="B43" s="201" t="s">
        <v>205</v>
      </c>
      <c r="C43" s="378"/>
      <c r="D43" s="378">
        <v>550</v>
      </c>
      <c r="E43" s="352"/>
      <c r="F43" s="352">
        <v>550</v>
      </c>
    </row>
    <row r="44" spans="1:6" s="198" customFormat="1" ht="12" customHeight="1" thickBot="1">
      <c r="A44" s="18" t="s">
        <v>13</v>
      </c>
      <c r="B44" s="19" t="s">
        <v>206</v>
      </c>
      <c r="C44" s="272">
        <f>SUM(C45:C49)</f>
        <v>2055</v>
      </c>
      <c r="D44" s="272">
        <v>2055</v>
      </c>
      <c r="E44" s="353"/>
      <c r="F44" s="359">
        <v>2055</v>
      </c>
    </row>
    <row r="45" spans="1:6" s="198" customFormat="1" ht="12" customHeight="1">
      <c r="A45" s="13" t="s">
        <v>68</v>
      </c>
      <c r="B45" s="199" t="s">
        <v>210</v>
      </c>
      <c r="C45" s="378"/>
      <c r="D45" s="378"/>
      <c r="E45" s="353"/>
      <c r="F45" s="353"/>
    </row>
    <row r="46" spans="1:6" s="198" customFormat="1" ht="12" customHeight="1">
      <c r="A46" s="12" t="s">
        <v>69</v>
      </c>
      <c r="B46" s="200" t="s">
        <v>211</v>
      </c>
      <c r="C46" s="378"/>
      <c r="D46" s="378"/>
      <c r="E46" s="353"/>
      <c r="F46" s="353"/>
    </row>
    <row r="47" spans="1:6" s="198" customFormat="1" ht="12" customHeight="1">
      <c r="A47" s="12" t="s">
        <v>207</v>
      </c>
      <c r="B47" s="200" t="s">
        <v>212</v>
      </c>
      <c r="C47" s="378">
        <v>2055</v>
      </c>
      <c r="D47" s="378">
        <v>2055</v>
      </c>
      <c r="E47" s="353"/>
      <c r="F47" s="353">
        <v>2055</v>
      </c>
    </row>
    <row r="48" spans="1:6" s="198" customFormat="1" ht="12" customHeight="1">
      <c r="A48" s="12" t="s">
        <v>208</v>
      </c>
      <c r="B48" s="200" t="s">
        <v>213</v>
      </c>
      <c r="C48" s="378"/>
      <c r="D48" s="378"/>
      <c r="E48" s="353"/>
      <c r="F48" s="353"/>
    </row>
    <row r="49" spans="1:6" s="198" customFormat="1" ht="12" customHeight="1" thickBot="1">
      <c r="A49" s="14" t="s">
        <v>209</v>
      </c>
      <c r="B49" s="201" t="s">
        <v>214</v>
      </c>
      <c r="C49" s="378"/>
      <c r="D49" s="378"/>
      <c r="E49" s="353"/>
      <c r="F49" s="353"/>
    </row>
    <row r="50" spans="1:6" s="198" customFormat="1" ht="12" customHeight="1" thickBot="1">
      <c r="A50" s="18" t="s">
        <v>115</v>
      </c>
      <c r="B50" s="19" t="s">
        <v>215</v>
      </c>
      <c r="C50" s="272">
        <f>SUM(C51:C53)</f>
        <v>0</v>
      </c>
      <c r="D50" s="272">
        <v>300</v>
      </c>
      <c r="E50" s="360">
        <v>115</v>
      </c>
      <c r="F50" s="360">
        <v>415</v>
      </c>
    </row>
    <row r="51" spans="1:6" s="198" customFormat="1" ht="12" customHeight="1">
      <c r="A51" s="13" t="s">
        <v>70</v>
      </c>
      <c r="B51" s="199" t="s">
        <v>216</v>
      </c>
      <c r="C51" s="188"/>
      <c r="D51" s="188">
        <v>300</v>
      </c>
      <c r="E51" s="352"/>
      <c r="F51" s="352">
        <v>300</v>
      </c>
    </row>
    <row r="52" spans="1:6" s="198" customFormat="1" ht="12" customHeight="1">
      <c r="A52" s="12" t="s">
        <v>71</v>
      </c>
      <c r="B52" s="200" t="s">
        <v>396</v>
      </c>
      <c r="C52" s="188"/>
      <c r="D52" s="188"/>
      <c r="E52" s="352">
        <v>115</v>
      </c>
      <c r="F52" s="352">
        <v>115</v>
      </c>
    </row>
    <row r="53" spans="1:6" s="198" customFormat="1" ht="12" customHeight="1">
      <c r="A53" s="12" t="s">
        <v>219</v>
      </c>
      <c r="B53" s="200" t="s">
        <v>217</v>
      </c>
      <c r="C53" s="188"/>
      <c r="D53" s="188"/>
      <c r="E53" s="353"/>
      <c r="F53" s="353"/>
    </row>
    <row r="54" spans="1:6" s="198" customFormat="1" ht="12" customHeight="1" thickBot="1">
      <c r="A54" s="14" t="s">
        <v>220</v>
      </c>
      <c r="B54" s="201" t="s">
        <v>218</v>
      </c>
      <c r="C54" s="188"/>
      <c r="D54" s="188"/>
      <c r="E54" s="353"/>
      <c r="F54" s="353"/>
    </row>
    <row r="55" spans="1:6" s="198" customFormat="1" ht="12" customHeight="1" thickBot="1">
      <c r="A55" s="18" t="s">
        <v>15</v>
      </c>
      <c r="B55" s="113" t="s">
        <v>221</v>
      </c>
      <c r="C55" s="272">
        <f>SUM(C56:C58)</f>
        <v>0</v>
      </c>
      <c r="D55" s="272"/>
      <c r="E55" s="353"/>
      <c r="F55" s="353"/>
    </row>
    <row r="56" spans="1:6" s="198" customFormat="1" ht="12" customHeight="1">
      <c r="A56" s="13" t="s">
        <v>116</v>
      </c>
      <c r="B56" s="199" t="s">
        <v>223</v>
      </c>
      <c r="C56" s="378"/>
      <c r="D56" s="378"/>
      <c r="E56" s="353"/>
      <c r="F56" s="353"/>
    </row>
    <row r="57" spans="1:6" s="198" customFormat="1" ht="12" customHeight="1">
      <c r="A57" s="12" t="s">
        <v>117</v>
      </c>
      <c r="B57" s="200" t="s">
        <v>397</v>
      </c>
      <c r="C57" s="378"/>
      <c r="D57" s="378"/>
      <c r="E57" s="353"/>
      <c r="F57" s="353"/>
    </row>
    <row r="58" spans="1:6" s="198" customFormat="1" ht="12" customHeight="1">
      <c r="A58" s="12" t="s">
        <v>141</v>
      </c>
      <c r="B58" s="200" t="s">
        <v>224</v>
      </c>
      <c r="C58" s="378"/>
      <c r="D58" s="378"/>
      <c r="E58" s="353"/>
      <c r="F58" s="353"/>
    </row>
    <row r="59" spans="1:6" s="198" customFormat="1" ht="12" customHeight="1" thickBot="1">
      <c r="A59" s="14" t="s">
        <v>222</v>
      </c>
      <c r="B59" s="201" t="s">
        <v>225</v>
      </c>
      <c r="C59" s="378"/>
      <c r="D59" s="378"/>
      <c r="E59" s="353"/>
      <c r="F59" s="353"/>
    </row>
    <row r="60" spans="1:6" s="198" customFormat="1" ht="12" customHeight="1" thickBot="1">
      <c r="A60" s="18" t="s">
        <v>16</v>
      </c>
      <c r="B60" s="19" t="s">
        <v>226</v>
      </c>
      <c r="C60" s="355">
        <f>+C5+C12+C19+C26+C33+C44+C50+C55</f>
        <v>307013</v>
      </c>
      <c r="D60" s="355">
        <v>317328</v>
      </c>
      <c r="E60" s="360">
        <v>22110</v>
      </c>
      <c r="F60" s="360">
        <v>339438</v>
      </c>
    </row>
    <row r="61" spans="1:6" s="198" customFormat="1" ht="12" customHeight="1" thickBot="1">
      <c r="A61" s="202" t="s">
        <v>227</v>
      </c>
      <c r="B61" s="113" t="s">
        <v>228</v>
      </c>
      <c r="C61" s="272">
        <f>SUM(C62:C64)</f>
        <v>0</v>
      </c>
      <c r="D61" s="272"/>
      <c r="E61" s="353"/>
      <c r="F61" s="353"/>
    </row>
    <row r="62" spans="1:6" s="198" customFormat="1" ht="12" customHeight="1">
      <c r="A62" s="13" t="s">
        <v>261</v>
      </c>
      <c r="B62" s="199" t="s">
        <v>229</v>
      </c>
      <c r="C62" s="378"/>
      <c r="D62" s="378"/>
      <c r="E62" s="353"/>
      <c r="F62" s="353"/>
    </row>
    <row r="63" spans="1:6" s="198" customFormat="1" ht="12" customHeight="1">
      <c r="A63" s="12" t="s">
        <v>270</v>
      </c>
      <c r="B63" s="200" t="s">
        <v>230</v>
      </c>
      <c r="C63" s="378"/>
      <c r="D63" s="378"/>
      <c r="E63" s="353"/>
      <c r="F63" s="353"/>
    </row>
    <row r="64" spans="1:6" s="198" customFormat="1" ht="12" customHeight="1" thickBot="1">
      <c r="A64" s="14" t="s">
        <v>271</v>
      </c>
      <c r="B64" s="203" t="s">
        <v>231</v>
      </c>
      <c r="C64" s="378"/>
      <c r="D64" s="378"/>
      <c r="E64" s="353"/>
      <c r="F64" s="353"/>
    </row>
    <row r="65" spans="1:6" s="198" customFormat="1" ht="12" customHeight="1" thickBot="1">
      <c r="A65" s="202" t="s">
        <v>232</v>
      </c>
      <c r="B65" s="113" t="s">
        <v>233</v>
      </c>
      <c r="C65" s="272">
        <f>SUM(C66:C69)</f>
        <v>0</v>
      </c>
      <c r="D65" s="272"/>
      <c r="E65" s="353"/>
      <c r="F65" s="353"/>
    </row>
    <row r="66" spans="1:6" s="198" customFormat="1" ht="12" customHeight="1">
      <c r="A66" s="13" t="s">
        <v>93</v>
      </c>
      <c r="B66" s="199" t="s">
        <v>234</v>
      </c>
      <c r="C66" s="378"/>
      <c r="D66" s="378"/>
      <c r="E66" s="353"/>
      <c r="F66" s="353"/>
    </row>
    <row r="67" spans="1:6" s="198" customFormat="1" ht="12" customHeight="1">
      <c r="A67" s="12" t="s">
        <v>94</v>
      </c>
      <c r="B67" s="200" t="s">
        <v>235</v>
      </c>
      <c r="C67" s="378"/>
      <c r="D67" s="378"/>
      <c r="E67" s="353"/>
      <c r="F67" s="353"/>
    </row>
    <row r="68" spans="1:6" s="198" customFormat="1" ht="12" customHeight="1">
      <c r="A68" s="12" t="s">
        <v>262</v>
      </c>
      <c r="B68" s="200" t="s">
        <v>236</v>
      </c>
      <c r="C68" s="378"/>
      <c r="D68" s="378"/>
      <c r="E68" s="353"/>
      <c r="F68" s="353"/>
    </row>
    <row r="69" spans="1:6" s="198" customFormat="1" ht="12" customHeight="1" thickBot="1">
      <c r="A69" s="14" t="s">
        <v>263</v>
      </c>
      <c r="B69" s="201" t="s">
        <v>237</v>
      </c>
      <c r="C69" s="378"/>
      <c r="D69" s="378"/>
      <c r="E69" s="353"/>
      <c r="F69" s="353"/>
    </row>
    <row r="70" spans="1:6" s="198" customFormat="1" ht="12" customHeight="1" thickBot="1">
      <c r="A70" s="202" t="s">
        <v>238</v>
      </c>
      <c r="B70" s="113" t="s">
        <v>239</v>
      </c>
      <c r="C70" s="272">
        <f>SUM(C71:C72)</f>
        <v>29077</v>
      </c>
      <c r="D70" s="272">
        <v>29077</v>
      </c>
      <c r="E70" s="360">
        <v>10</v>
      </c>
      <c r="F70" s="360">
        <v>29087</v>
      </c>
    </row>
    <row r="71" spans="1:6" s="198" customFormat="1" ht="12" customHeight="1">
      <c r="A71" s="13" t="s">
        <v>264</v>
      </c>
      <c r="B71" s="199" t="s">
        <v>240</v>
      </c>
      <c r="C71" s="378">
        <v>29077</v>
      </c>
      <c r="D71" s="378">
        <v>29077</v>
      </c>
      <c r="E71" s="352">
        <v>10</v>
      </c>
      <c r="F71" s="362">
        <v>29087</v>
      </c>
    </row>
    <row r="72" spans="1:6" s="198" customFormat="1" ht="12" customHeight="1" thickBot="1">
      <c r="A72" s="14" t="s">
        <v>265</v>
      </c>
      <c r="B72" s="201" t="s">
        <v>241</v>
      </c>
      <c r="C72" s="378"/>
      <c r="D72" s="378"/>
      <c r="E72" s="353"/>
      <c r="F72" s="361"/>
    </row>
    <row r="73" spans="1:6" s="198" customFormat="1" ht="12" customHeight="1" thickBot="1">
      <c r="A73" s="202" t="s">
        <v>242</v>
      </c>
      <c r="B73" s="113" t="s">
        <v>243</v>
      </c>
      <c r="C73" s="272">
        <f>SUM(C74:C76)</f>
        <v>0</v>
      </c>
      <c r="D73" s="272"/>
      <c r="E73" s="353"/>
      <c r="F73" s="361"/>
    </row>
    <row r="74" spans="1:6" s="198" customFormat="1" ht="12" customHeight="1">
      <c r="A74" s="13" t="s">
        <v>266</v>
      </c>
      <c r="B74" s="199" t="s">
        <v>244</v>
      </c>
      <c r="C74" s="378"/>
      <c r="D74" s="378"/>
      <c r="E74" s="353"/>
      <c r="F74" s="361"/>
    </row>
    <row r="75" spans="1:6" s="198" customFormat="1" ht="12" customHeight="1">
      <c r="A75" s="12" t="s">
        <v>267</v>
      </c>
      <c r="B75" s="200" t="s">
        <v>245</v>
      </c>
      <c r="C75" s="378"/>
      <c r="D75" s="378"/>
      <c r="E75" s="353"/>
      <c r="F75" s="353"/>
    </row>
    <row r="76" spans="1:6" s="198" customFormat="1" ht="12" customHeight="1" thickBot="1">
      <c r="A76" s="14" t="s">
        <v>268</v>
      </c>
      <c r="B76" s="201" t="s">
        <v>246</v>
      </c>
      <c r="C76" s="378"/>
      <c r="D76" s="378"/>
      <c r="E76" s="353"/>
      <c r="F76" s="353"/>
    </row>
    <row r="77" spans="1:6" s="198" customFormat="1" ht="12" customHeight="1" thickBot="1">
      <c r="A77" s="202" t="s">
        <v>247</v>
      </c>
      <c r="B77" s="113" t="s">
        <v>269</v>
      </c>
      <c r="C77" s="272">
        <f>SUM(C78:C81)</f>
        <v>0</v>
      </c>
      <c r="D77" s="272"/>
      <c r="E77" s="353"/>
      <c r="F77" s="353"/>
    </row>
    <row r="78" spans="1:6" s="198" customFormat="1" ht="12" customHeight="1">
      <c r="A78" s="204" t="s">
        <v>248</v>
      </c>
      <c r="B78" s="199" t="s">
        <v>249</v>
      </c>
      <c r="C78" s="378"/>
      <c r="D78" s="378"/>
      <c r="E78" s="353"/>
      <c r="F78" s="353"/>
    </row>
    <row r="79" spans="1:6" s="198" customFormat="1" ht="12" customHeight="1">
      <c r="A79" s="205" t="s">
        <v>250</v>
      </c>
      <c r="B79" s="200" t="s">
        <v>251</v>
      </c>
      <c r="C79" s="378"/>
      <c r="D79" s="378"/>
      <c r="E79" s="353"/>
      <c r="F79" s="353"/>
    </row>
    <row r="80" spans="1:6" s="198" customFormat="1" ht="12" customHeight="1">
      <c r="A80" s="205" t="s">
        <v>252</v>
      </c>
      <c r="B80" s="200" t="s">
        <v>253</v>
      </c>
      <c r="C80" s="378"/>
      <c r="D80" s="378"/>
      <c r="E80" s="353"/>
      <c r="F80" s="353"/>
    </row>
    <row r="81" spans="1:6" s="198" customFormat="1" ht="12" customHeight="1" thickBot="1">
      <c r="A81" s="206" t="s">
        <v>254</v>
      </c>
      <c r="B81" s="201" t="s">
        <v>255</v>
      </c>
      <c r="C81" s="378"/>
      <c r="D81" s="378"/>
      <c r="E81" s="353"/>
      <c r="F81" s="353"/>
    </row>
    <row r="82" spans="1:6" s="198" customFormat="1" ht="13.5" customHeight="1" thickBot="1">
      <c r="A82" s="202" t="s">
        <v>256</v>
      </c>
      <c r="B82" s="113" t="s">
        <v>257</v>
      </c>
      <c r="C82" s="379"/>
      <c r="D82" s="379"/>
      <c r="E82" s="353"/>
      <c r="F82" s="353"/>
    </row>
    <row r="83" spans="1:6" s="198" customFormat="1" ht="15.75" customHeight="1" thickBot="1">
      <c r="A83" s="202" t="s">
        <v>258</v>
      </c>
      <c r="B83" s="207" t="s">
        <v>259</v>
      </c>
      <c r="C83" s="355">
        <f>+C61+C65+C70+C73+C77+C82</f>
        <v>29077</v>
      </c>
      <c r="D83" s="355">
        <v>29077</v>
      </c>
      <c r="E83" s="359">
        <v>10</v>
      </c>
      <c r="F83" s="360">
        <v>29087</v>
      </c>
    </row>
    <row r="84" spans="1:6" s="198" customFormat="1" ht="16.5" customHeight="1" thickBot="1">
      <c r="A84" s="208" t="s">
        <v>272</v>
      </c>
      <c r="B84" s="209" t="s">
        <v>260</v>
      </c>
      <c r="C84" s="363">
        <f>+C60+C83</f>
        <v>336090</v>
      </c>
      <c r="D84" s="363">
        <v>346405</v>
      </c>
      <c r="E84" s="359">
        <v>22120</v>
      </c>
      <c r="F84" s="359">
        <v>368525</v>
      </c>
    </row>
    <row r="85" spans="1:6" s="198" customFormat="1" ht="83.25" customHeight="1">
      <c r="A85" s="3"/>
      <c r="B85" s="4"/>
      <c r="C85" s="125"/>
      <c r="D85" s="125"/>
      <c r="E85" s="354"/>
    </row>
    <row r="86" spans="1:6" ht="16.5" customHeight="1">
      <c r="A86" s="417" t="s">
        <v>36</v>
      </c>
      <c r="B86" s="417"/>
      <c r="C86" s="417"/>
      <c r="D86" s="398"/>
      <c r="E86" s="214"/>
    </row>
    <row r="87" spans="1:6" s="210" customFormat="1" ht="16.5" customHeight="1" thickBot="1">
      <c r="A87" s="418" t="s">
        <v>97</v>
      </c>
      <c r="B87" s="418"/>
      <c r="C87" s="402" t="s">
        <v>140</v>
      </c>
      <c r="D87" s="402"/>
      <c r="E87" s="358"/>
    </row>
    <row r="88" spans="1:6" ht="38.1" customHeight="1" thickBot="1">
      <c r="A88" s="21" t="s">
        <v>59</v>
      </c>
      <c r="B88" s="22" t="s">
        <v>37</v>
      </c>
      <c r="C88" s="411" t="s">
        <v>162</v>
      </c>
      <c r="D88" s="411" t="s">
        <v>426</v>
      </c>
      <c r="E88" s="357" t="s">
        <v>414</v>
      </c>
      <c r="F88" s="356" t="s">
        <v>417</v>
      </c>
    </row>
    <row r="89" spans="1:6" s="197" customFormat="1" ht="12" customHeight="1" thickBot="1">
      <c r="A89" s="27">
        <v>1</v>
      </c>
      <c r="B89" s="28">
        <v>2</v>
      </c>
      <c r="C89" s="412">
        <v>3</v>
      </c>
      <c r="D89" s="401"/>
      <c r="E89" s="413"/>
      <c r="F89" s="413"/>
    </row>
    <row r="90" spans="1:6" ht="12" customHeight="1" thickBot="1">
      <c r="A90" s="20" t="s">
        <v>8</v>
      </c>
      <c r="B90" s="26" t="s">
        <v>275</v>
      </c>
      <c r="C90" s="349">
        <f>SUM(C91:C95)</f>
        <v>302154</v>
      </c>
      <c r="D90" s="403">
        <v>309704</v>
      </c>
      <c r="E90" s="360">
        <v>33222</v>
      </c>
      <c r="F90" s="360">
        <v>342926</v>
      </c>
    </row>
    <row r="91" spans="1:6" ht="12" customHeight="1">
      <c r="A91" s="15" t="s">
        <v>72</v>
      </c>
      <c r="B91" s="8" t="s">
        <v>38</v>
      </c>
      <c r="C91" s="350">
        <v>102666</v>
      </c>
      <c r="D91" s="346">
        <v>106235</v>
      </c>
      <c r="E91" s="362">
        <v>15636</v>
      </c>
      <c r="F91" s="362">
        <v>121871</v>
      </c>
    </row>
    <row r="92" spans="1:6" ht="12" customHeight="1">
      <c r="A92" s="12" t="s">
        <v>73</v>
      </c>
      <c r="B92" s="6" t="s">
        <v>118</v>
      </c>
      <c r="C92" s="347">
        <v>25515</v>
      </c>
      <c r="D92" s="347">
        <v>26493</v>
      </c>
      <c r="E92" s="362">
        <v>2429</v>
      </c>
      <c r="F92" s="362">
        <v>28922</v>
      </c>
    </row>
    <row r="93" spans="1:6" ht="12" customHeight="1">
      <c r="A93" s="12" t="s">
        <v>74</v>
      </c>
      <c r="B93" s="6" t="s">
        <v>91</v>
      </c>
      <c r="C93" s="348">
        <v>103433</v>
      </c>
      <c r="D93" s="348">
        <v>106426</v>
      </c>
      <c r="E93" s="362">
        <v>11397</v>
      </c>
      <c r="F93" s="362">
        <v>117823</v>
      </c>
    </row>
    <row r="94" spans="1:6" ht="12" customHeight="1">
      <c r="A94" s="12" t="s">
        <v>75</v>
      </c>
      <c r="B94" s="9" t="s">
        <v>119</v>
      </c>
      <c r="C94" s="348">
        <v>57256</v>
      </c>
      <c r="D94" s="348">
        <v>57266</v>
      </c>
      <c r="E94" s="362">
        <v>1530</v>
      </c>
      <c r="F94" s="362">
        <v>58796</v>
      </c>
    </row>
    <row r="95" spans="1:6" ht="12" customHeight="1">
      <c r="A95" s="12" t="s">
        <v>83</v>
      </c>
      <c r="B95" s="17" t="s">
        <v>120</v>
      </c>
      <c r="C95" s="348">
        <v>13284</v>
      </c>
      <c r="D95" s="348">
        <v>13284</v>
      </c>
      <c r="E95" s="362">
        <v>2230</v>
      </c>
      <c r="F95" s="362">
        <v>15514</v>
      </c>
    </row>
    <row r="96" spans="1:6" ht="12" customHeight="1">
      <c r="A96" s="12" t="s">
        <v>76</v>
      </c>
      <c r="B96" s="6" t="s">
        <v>276</v>
      </c>
      <c r="C96" s="348"/>
      <c r="D96" s="348"/>
      <c r="E96" s="362"/>
      <c r="F96" s="362"/>
    </row>
    <row r="97" spans="1:6" ht="12" customHeight="1">
      <c r="A97" s="12" t="s">
        <v>77</v>
      </c>
      <c r="B97" s="73" t="s">
        <v>413</v>
      </c>
      <c r="C97" s="348"/>
      <c r="D97" s="348"/>
      <c r="E97" s="362"/>
      <c r="F97" s="362"/>
    </row>
    <row r="98" spans="1:6" ht="12" customHeight="1">
      <c r="A98" s="12" t="s">
        <v>84</v>
      </c>
      <c r="B98" s="74" t="s">
        <v>277</v>
      </c>
      <c r="C98" s="348"/>
      <c r="D98" s="348"/>
      <c r="E98" s="351"/>
      <c r="F98" s="362"/>
    </row>
    <row r="99" spans="1:6" ht="12" customHeight="1">
      <c r="A99" s="12" t="s">
        <v>85</v>
      </c>
      <c r="B99" s="74" t="s">
        <v>278</v>
      </c>
      <c r="C99" s="348"/>
      <c r="D99" s="348"/>
      <c r="E99" s="351"/>
      <c r="F99" s="351"/>
    </row>
    <row r="100" spans="1:6" ht="12" customHeight="1">
      <c r="A100" s="12" t="s">
        <v>86</v>
      </c>
      <c r="B100" s="73" t="s">
        <v>279</v>
      </c>
      <c r="C100" s="348">
        <v>700</v>
      </c>
      <c r="D100" s="348">
        <v>700</v>
      </c>
      <c r="E100" s="351"/>
      <c r="F100" s="362">
        <v>700</v>
      </c>
    </row>
    <row r="101" spans="1:6" ht="12" customHeight="1">
      <c r="A101" s="12" t="s">
        <v>87</v>
      </c>
      <c r="B101" s="73" t="s">
        <v>280</v>
      </c>
      <c r="C101" s="348"/>
      <c r="D101" s="348"/>
      <c r="E101" s="351"/>
      <c r="F101" s="351"/>
    </row>
    <row r="102" spans="1:6" ht="12" customHeight="1">
      <c r="A102" s="12" t="s">
        <v>89</v>
      </c>
      <c r="B102" s="74" t="s">
        <v>281</v>
      </c>
      <c r="C102" s="348"/>
      <c r="D102" s="348"/>
      <c r="E102" s="351"/>
      <c r="F102" s="351"/>
    </row>
    <row r="103" spans="1:6" ht="12" customHeight="1">
      <c r="A103" s="11" t="s">
        <v>121</v>
      </c>
      <c r="B103" s="75" t="s">
        <v>282</v>
      </c>
      <c r="C103" s="188"/>
      <c r="D103" s="188"/>
      <c r="E103" s="351"/>
      <c r="F103" s="351"/>
    </row>
    <row r="104" spans="1:6" ht="12" customHeight="1">
      <c r="A104" s="12" t="s">
        <v>273</v>
      </c>
      <c r="B104" s="75" t="s">
        <v>283</v>
      </c>
      <c r="C104" s="188"/>
      <c r="D104" s="188"/>
      <c r="E104" s="351"/>
      <c r="F104" s="351"/>
    </row>
    <row r="105" spans="1:6" ht="12" customHeight="1" thickBot="1">
      <c r="A105" s="16" t="s">
        <v>274</v>
      </c>
      <c r="B105" s="76" t="s">
        <v>284</v>
      </c>
      <c r="C105" s="188">
        <v>12584</v>
      </c>
      <c r="D105" s="188">
        <v>12584</v>
      </c>
      <c r="E105" s="352">
        <v>2230</v>
      </c>
      <c r="F105" s="352">
        <v>14814</v>
      </c>
    </row>
    <row r="106" spans="1:6" ht="12" customHeight="1" thickBot="1">
      <c r="A106" s="18" t="s">
        <v>9</v>
      </c>
      <c r="B106" s="25" t="s">
        <v>285</v>
      </c>
      <c r="C106" s="272">
        <f>+C107+C109+C111</f>
        <v>24636</v>
      </c>
      <c r="D106" s="272">
        <v>27401</v>
      </c>
      <c r="E106" s="360">
        <v>-4488</v>
      </c>
      <c r="F106" s="360">
        <v>22913</v>
      </c>
    </row>
    <row r="107" spans="1:6" ht="12" customHeight="1">
      <c r="A107" s="13" t="s">
        <v>78</v>
      </c>
      <c r="B107" s="6" t="s">
        <v>139</v>
      </c>
      <c r="C107" s="188">
        <v>13606</v>
      </c>
      <c r="D107" s="188">
        <v>15421</v>
      </c>
      <c r="E107" s="352">
        <v>-4589</v>
      </c>
      <c r="F107" s="352">
        <v>10832</v>
      </c>
    </row>
    <row r="108" spans="1:6" ht="12" customHeight="1">
      <c r="A108" s="13" t="s">
        <v>79</v>
      </c>
      <c r="B108" s="10" t="s">
        <v>289</v>
      </c>
      <c r="C108" s="188"/>
      <c r="D108" s="188"/>
      <c r="E108" s="352"/>
      <c r="F108" s="352"/>
    </row>
    <row r="109" spans="1:6" ht="12" customHeight="1">
      <c r="A109" s="13" t="s">
        <v>80</v>
      </c>
      <c r="B109" s="10" t="s">
        <v>122</v>
      </c>
      <c r="C109" s="188">
        <v>11030</v>
      </c>
      <c r="D109" s="188">
        <v>11980</v>
      </c>
      <c r="E109" s="352">
        <v>101</v>
      </c>
      <c r="F109" s="352">
        <v>12081</v>
      </c>
    </row>
    <row r="110" spans="1:6" ht="12" customHeight="1">
      <c r="A110" s="13" t="s">
        <v>81</v>
      </c>
      <c r="B110" s="10" t="s">
        <v>290</v>
      </c>
      <c r="C110" s="188"/>
      <c r="D110" s="188"/>
      <c r="E110" s="351"/>
      <c r="F110" s="351"/>
    </row>
    <row r="111" spans="1:6" ht="12" customHeight="1">
      <c r="A111" s="13" t="s">
        <v>82</v>
      </c>
      <c r="B111" s="115" t="s">
        <v>142</v>
      </c>
      <c r="C111" s="188"/>
      <c r="D111" s="188"/>
      <c r="E111" s="351"/>
      <c r="F111" s="351"/>
    </row>
    <row r="112" spans="1:6" ht="12" customHeight="1">
      <c r="A112" s="13" t="s">
        <v>88</v>
      </c>
      <c r="B112" s="114" t="s">
        <v>398</v>
      </c>
      <c r="C112" s="188"/>
      <c r="D112" s="188"/>
      <c r="E112" s="351"/>
      <c r="F112" s="351"/>
    </row>
    <row r="113" spans="1:6" ht="12" customHeight="1">
      <c r="A113" s="13" t="s">
        <v>90</v>
      </c>
      <c r="B113" s="195" t="s">
        <v>295</v>
      </c>
      <c r="C113" s="188"/>
      <c r="D113" s="188"/>
      <c r="E113" s="351"/>
      <c r="F113" s="351"/>
    </row>
    <row r="114" spans="1:6" ht="22.5">
      <c r="A114" s="13" t="s">
        <v>123</v>
      </c>
      <c r="B114" s="74" t="s">
        <v>278</v>
      </c>
      <c r="C114" s="188"/>
      <c r="D114" s="188"/>
      <c r="E114" s="351"/>
      <c r="F114" s="351"/>
    </row>
    <row r="115" spans="1:6" ht="12" customHeight="1">
      <c r="A115" s="13" t="s">
        <v>124</v>
      </c>
      <c r="B115" s="74" t="s">
        <v>294</v>
      </c>
      <c r="C115" s="188"/>
      <c r="D115" s="188"/>
      <c r="E115" s="351"/>
      <c r="F115" s="351"/>
    </row>
    <row r="116" spans="1:6" ht="12" customHeight="1">
      <c r="A116" s="13" t="s">
        <v>125</v>
      </c>
      <c r="B116" s="74" t="s">
        <v>293</v>
      </c>
      <c r="C116" s="188"/>
      <c r="D116" s="188"/>
      <c r="E116" s="351"/>
      <c r="F116" s="351"/>
    </row>
    <row r="117" spans="1:6" ht="12" customHeight="1">
      <c r="A117" s="13" t="s">
        <v>286</v>
      </c>
      <c r="B117" s="74" t="s">
        <v>281</v>
      </c>
      <c r="C117" s="188"/>
      <c r="D117" s="188"/>
      <c r="E117" s="351"/>
      <c r="F117" s="351"/>
    </row>
    <row r="118" spans="1:6" ht="12" customHeight="1">
      <c r="A118" s="13" t="s">
        <v>287</v>
      </c>
      <c r="B118" s="74" t="s">
        <v>292</v>
      </c>
      <c r="C118" s="188"/>
      <c r="D118" s="188"/>
      <c r="E118" s="351"/>
      <c r="F118" s="351"/>
    </row>
    <row r="119" spans="1:6" ht="23.25" thickBot="1">
      <c r="A119" s="11" t="s">
        <v>288</v>
      </c>
      <c r="B119" s="74" t="s">
        <v>291</v>
      </c>
      <c r="C119" s="188"/>
      <c r="D119" s="188"/>
      <c r="E119" s="351"/>
      <c r="F119" s="351"/>
    </row>
    <row r="120" spans="1:6" ht="12" customHeight="1" thickBot="1">
      <c r="A120" s="18" t="s">
        <v>10</v>
      </c>
      <c r="B120" s="62" t="s">
        <v>296</v>
      </c>
      <c r="C120" s="272">
        <f>+C121+C122</f>
        <v>9300</v>
      </c>
      <c r="D120" s="272">
        <v>9300</v>
      </c>
      <c r="E120" s="362">
        <v>-6614</v>
      </c>
      <c r="F120" s="360">
        <v>2686</v>
      </c>
    </row>
    <row r="121" spans="1:6" ht="12" customHeight="1">
      <c r="A121" s="13" t="s">
        <v>61</v>
      </c>
      <c r="B121" s="7" t="s">
        <v>47</v>
      </c>
      <c r="C121" s="188">
        <v>7300</v>
      </c>
      <c r="D121" s="188">
        <v>7300</v>
      </c>
      <c r="E121" s="362">
        <v>-4614</v>
      </c>
      <c r="F121" s="362">
        <v>2686</v>
      </c>
    </row>
    <row r="122" spans="1:6" ht="12" customHeight="1" thickBot="1">
      <c r="A122" s="14" t="s">
        <v>62</v>
      </c>
      <c r="B122" s="10" t="s">
        <v>48</v>
      </c>
      <c r="C122" s="188">
        <v>2000</v>
      </c>
      <c r="D122" s="188">
        <v>2000</v>
      </c>
      <c r="E122" s="362">
        <v>-2000</v>
      </c>
      <c r="F122" s="362"/>
    </row>
    <row r="123" spans="1:6" ht="12" customHeight="1" thickBot="1">
      <c r="A123" s="18" t="s">
        <v>11</v>
      </c>
      <c r="B123" s="62" t="s">
        <v>297</v>
      </c>
      <c r="C123" s="272">
        <f>+C90+C106+C120</f>
        <v>336090</v>
      </c>
      <c r="D123" s="272">
        <v>346405</v>
      </c>
      <c r="E123" s="360">
        <v>22120</v>
      </c>
      <c r="F123" s="360">
        <v>368525</v>
      </c>
    </row>
    <row r="124" spans="1:6" ht="12" customHeight="1" thickBot="1">
      <c r="A124" s="18" t="s">
        <v>12</v>
      </c>
      <c r="B124" s="62" t="s">
        <v>298</v>
      </c>
      <c r="C124" s="272">
        <f>+C125+C126+C127</f>
        <v>0</v>
      </c>
      <c r="D124" s="272"/>
      <c r="E124" s="351"/>
      <c r="F124" s="351"/>
    </row>
    <row r="125" spans="1:6" ht="12" customHeight="1">
      <c r="A125" s="13" t="s">
        <v>65</v>
      </c>
      <c r="B125" s="7" t="s">
        <v>299</v>
      </c>
      <c r="C125" s="188"/>
      <c r="D125" s="188"/>
      <c r="E125" s="351"/>
      <c r="F125" s="351"/>
    </row>
    <row r="126" spans="1:6" ht="12" customHeight="1">
      <c r="A126" s="13" t="s">
        <v>66</v>
      </c>
      <c r="B126" s="7" t="s">
        <v>300</v>
      </c>
      <c r="C126" s="188"/>
      <c r="D126" s="188"/>
      <c r="E126" s="351"/>
      <c r="F126" s="351"/>
    </row>
    <row r="127" spans="1:6" ht="12" customHeight="1" thickBot="1">
      <c r="A127" s="11" t="s">
        <v>67</v>
      </c>
      <c r="B127" s="5" t="s">
        <v>301</v>
      </c>
      <c r="C127" s="188"/>
      <c r="D127" s="188"/>
      <c r="E127" s="351"/>
      <c r="F127" s="351"/>
    </row>
    <row r="128" spans="1:6" ht="12" customHeight="1" thickBot="1">
      <c r="A128" s="18" t="s">
        <v>13</v>
      </c>
      <c r="B128" s="62" t="s">
        <v>363</v>
      </c>
      <c r="C128" s="272">
        <f>+C129+C130+C131+C132</f>
        <v>0</v>
      </c>
      <c r="D128" s="272"/>
      <c r="E128" s="351"/>
      <c r="F128" s="351"/>
    </row>
    <row r="129" spans="1:10" ht="12" customHeight="1">
      <c r="A129" s="13" t="s">
        <v>68</v>
      </c>
      <c r="B129" s="7" t="s">
        <v>302</v>
      </c>
      <c r="C129" s="188"/>
      <c r="D129" s="188"/>
      <c r="E129" s="351"/>
      <c r="F129" s="351"/>
    </row>
    <row r="130" spans="1:10" ht="12" customHeight="1">
      <c r="A130" s="13" t="s">
        <v>69</v>
      </c>
      <c r="B130" s="7" t="s">
        <v>303</v>
      </c>
      <c r="C130" s="188"/>
      <c r="D130" s="188"/>
      <c r="E130" s="351"/>
      <c r="F130" s="351"/>
    </row>
    <row r="131" spans="1:10" ht="12" customHeight="1">
      <c r="A131" s="13" t="s">
        <v>207</v>
      </c>
      <c r="B131" s="7" t="s">
        <v>304</v>
      </c>
      <c r="C131" s="188"/>
      <c r="D131" s="188"/>
      <c r="E131" s="351"/>
      <c r="F131" s="351"/>
    </row>
    <row r="132" spans="1:10" ht="12" customHeight="1" thickBot="1">
      <c r="A132" s="11" t="s">
        <v>208</v>
      </c>
      <c r="B132" s="5" t="s">
        <v>305</v>
      </c>
      <c r="C132" s="188"/>
      <c r="D132" s="188"/>
      <c r="E132" s="351"/>
      <c r="F132" s="351"/>
    </row>
    <row r="133" spans="1:10" ht="12" customHeight="1" thickBot="1">
      <c r="A133" s="18" t="s">
        <v>14</v>
      </c>
      <c r="B133" s="62" t="s">
        <v>306</v>
      </c>
      <c r="C133" s="355">
        <f>+C134+C135+C136+C137</f>
        <v>0</v>
      </c>
      <c r="D133" s="355"/>
      <c r="E133" s="351"/>
      <c r="F133" s="351"/>
    </row>
    <row r="134" spans="1:10" ht="12" customHeight="1">
      <c r="A134" s="13" t="s">
        <v>70</v>
      </c>
      <c r="B134" s="7" t="s">
        <v>307</v>
      </c>
      <c r="C134" s="188"/>
      <c r="D134" s="188"/>
      <c r="E134" s="351"/>
      <c r="F134" s="351"/>
    </row>
    <row r="135" spans="1:10" ht="12" customHeight="1">
      <c r="A135" s="13" t="s">
        <v>71</v>
      </c>
      <c r="B135" s="7" t="s">
        <v>317</v>
      </c>
      <c r="C135" s="188"/>
      <c r="D135" s="188"/>
      <c r="E135" s="351"/>
      <c r="F135" s="351"/>
    </row>
    <row r="136" spans="1:10" ht="12" customHeight="1">
      <c r="A136" s="13" t="s">
        <v>219</v>
      </c>
      <c r="B136" s="7" t="s">
        <v>308</v>
      </c>
      <c r="C136" s="188"/>
      <c r="D136" s="188"/>
      <c r="E136" s="351"/>
      <c r="F136" s="351"/>
    </row>
    <row r="137" spans="1:10" ht="12" customHeight="1" thickBot="1">
      <c r="A137" s="11" t="s">
        <v>220</v>
      </c>
      <c r="B137" s="5" t="s">
        <v>309</v>
      </c>
      <c r="C137" s="188"/>
      <c r="D137" s="188"/>
      <c r="E137" s="351"/>
      <c r="F137" s="351"/>
    </row>
    <row r="138" spans="1:10" ht="12" customHeight="1" thickBot="1">
      <c r="A138" s="18" t="s">
        <v>15</v>
      </c>
      <c r="B138" s="62" t="s">
        <v>310</v>
      </c>
      <c r="C138" s="388">
        <f>+C139+C140+C141+C142</f>
        <v>0</v>
      </c>
      <c r="D138" s="388"/>
      <c r="E138" s="351"/>
      <c r="F138" s="351"/>
    </row>
    <row r="139" spans="1:10" ht="12" customHeight="1">
      <c r="A139" s="13" t="s">
        <v>116</v>
      </c>
      <c r="B139" s="7" t="s">
        <v>311</v>
      </c>
      <c r="C139" s="188"/>
      <c r="D139" s="188"/>
      <c r="E139" s="351"/>
      <c r="F139" s="351"/>
    </row>
    <row r="140" spans="1:10" ht="12" customHeight="1">
      <c r="A140" s="13" t="s">
        <v>117</v>
      </c>
      <c r="B140" s="7" t="s">
        <v>312</v>
      </c>
      <c r="C140" s="188"/>
      <c r="D140" s="188"/>
      <c r="E140" s="351"/>
      <c r="F140" s="351"/>
    </row>
    <row r="141" spans="1:10" ht="12" customHeight="1">
      <c r="A141" s="13" t="s">
        <v>141</v>
      </c>
      <c r="B141" s="7" t="s">
        <v>313</v>
      </c>
      <c r="C141" s="188"/>
      <c r="D141" s="188"/>
      <c r="E141" s="351"/>
      <c r="F141" s="351"/>
    </row>
    <row r="142" spans="1:10" ht="12" customHeight="1" thickBot="1">
      <c r="A142" s="13" t="s">
        <v>222</v>
      </c>
      <c r="B142" s="7" t="s">
        <v>314</v>
      </c>
      <c r="C142" s="188"/>
      <c r="D142" s="188"/>
      <c r="E142" s="351"/>
      <c r="F142" s="351"/>
    </row>
    <row r="143" spans="1:10" ht="15" customHeight="1" thickBot="1">
      <c r="A143" s="18" t="s">
        <v>16</v>
      </c>
      <c r="B143" s="62" t="s">
        <v>315</v>
      </c>
      <c r="C143" s="405">
        <f>+C124+C128+C133+C138</f>
        <v>0</v>
      </c>
      <c r="D143" s="405"/>
      <c r="E143" s="351"/>
      <c r="F143" s="351"/>
      <c r="G143" s="212"/>
      <c r="H143" s="213"/>
      <c r="I143" s="213"/>
      <c r="J143" s="213"/>
    </row>
    <row r="144" spans="1:10" s="198" customFormat="1" ht="12.95" customHeight="1" thickBot="1">
      <c r="A144" s="116" t="s">
        <v>17</v>
      </c>
      <c r="B144" s="178" t="s">
        <v>316</v>
      </c>
      <c r="C144" s="405">
        <f>+C123+C143</f>
        <v>336090</v>
      </c>
      <c r="D144" s="405">
        <v>346405</v>
      </c>
      <c r="E144" s="359">
        <v>22120</v>
      </c>
      <c r="F144" s="359">
        <v>368525</v>
      </c>
    </row>
    <row r="145" spans="1:6" ht="7.5" customHeight="1"/>
    <row r="146" spans="1:6">
      <c r="A146" s="419" t="s">
        <v>318</v>
      </c>
      <c r="B146" s="419"/>
      <c r="C146" s="419"/>
      <c r="D146" s="399"/>
    </row>
    <row r="147" spans="1:6" ht="15" customHeight="1" thickBot="1">
      <c r="A147" s="416" t="s">
        <v>98</v>
      </c>
      <c r="B147" s="416"/>
      <c r="C147" s="126" t="s">
        <v>140</v>
      </c>
      <c r="D147" s="400"/>
    </row>
    <row r="148" spans="1:6" ht="13.5" customHeight="1" thickBot="1">
      <c r="A148" s="18">
        <v>1</v>
      </c>
      <c r="B148" s="25" t="s">
        <v>319</v>
      </c>
      <c r="C148" s="118">
        <f>+C60-C123</f>
        <v>-29077</v>
      </c>
      <c r="D148" s="404">
        <v>29077</v>
      </c>
      <c r="E148" s="414">
        <v>10</v>
      </c>
      <c r="F148" s="414">
        <v>29087</v>
      </c>
    </row>
    <row r="149" spans="1:6" ht="27.75" customHeight="1" thickBot="1">
      <c r="A149" s="18" t="s">
        <v>9</v>
      </c>
      <c r="B149" s="25" t="s">
        <v>320</v>
      </c>
      <c r="C149" s="118">
        <f>+C83-C143</f>
        <v>29077</v>
      </c>
      <c r="D149" s="404">
        <v>29077</v>
      </c>
      <c r="E149" s="414">
        <v>10</v>
      </c>
      <c r="F149" s="415">
        <v>29087</v>
      </c>
    </row>
  </sheetData>
  <mergeCells count="6">
    <mergeCell ref="A147:B147"/>
    <mergeCell ref="A86:C86"/>
    <mergeCell ref="A1:C1"/>
    <mergeCell ref="A2:B2"/>
    <mergeCell ref="A87:B87"/>
    <mergeCell ref="A146:C146"/>
  </mergeCells>
  <phoneticPr fontId="0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71" fitToHeight="2" orientation="portrait" r:id="rId1"/>
  <headerFooter alignWithMargins="0">
    <oddHeader>&amp;C&amp;"Times New Roman CE,Félkövér"&amp;12
Berzence Nagyközségi Önkormányzat
2014. ÉVI KÖLTSÉGVETÉSÉNEK ÖSSZEVONT MÉRLEGE&amp;10
&amp;R&amp;"Times New Roman CE,Félkövér dőlt"&amp;11 1.1. melléklet a ........./2014. (.......) önkormányzati rendelethez</oddHeader>
  </headerFooter>
  <rowBreaks count="1" manualBreakCount="1">
    <brk id="85" max="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L31"/>
  <sheetViews>
    <sheetView topLeftCell="C4" zoomScale="115" zoomScaleNormal="115" zoomScaleSheetLayoutView="100" workbookViewId="0">
      <selection activeCell="J29" sqref="J29"/>
    </sheetView>
  </sheetViews>
  <sheetFormatPr defaultRowHeight="12.75"/>
  <cols>
    <col min="1" max="1" width="5.33203125" style="38" customWidth="1"/>
    <col min="2" max="2" width="34.1640625" style="79" customWidth="1"/>
    <col min="3" max="3" width="7.83203125" style="79" customWidth="1"/>
    <col min="4" max="4" width="8.83203125" style="79" customWidth="1"/>
    <col min="5" max="5" width="7.5" style="79" customWidth="1"/>
    <col min="6" max="6" width="9.1640625" style="38" customWidth="1"/>
    <col min="7" max="7" width="30.83203125" style="38" customWidth="1"/>
    <col min="8" max="8" width="10.33203125" style="38" customWidth="1"/>
    <col min="9" max="9" width="10.6640625" style="38" customWidth="1"/>
    <col min="10" max="10" width="7.5" style="38" customWidth="1"/>
    <col min="11" max="11" width="11.1640625" style="38" customWidth="1"/>
    <col min="12" max="12" width="4.83203125" style="38" customWidth="1"/>
    <col min="13" max="16384" width="9.33203125" style="38"/>
  </cols>
  <sheetData>
    <row r="1" spans="1:12" ht="39.75" customHeight="1">
      <c r="B1" s="137" t="s">
        <v>102</v>
      </c>
      <c r="C1" s="137"/>
      <c r="D1" s="137"/>
      <c r="E1" s="137"/>
      <c r="F1" s="138"/>
      <c r="G1" s="138"/>
      <c r="H1" s="138"/>
      <c r="I1" s="138"/>
      <c r="J1" s="138"/>
      <c r="K1" s="138"/>
      <c r="L1" s="422" t="s">
        <v>321</v>
      </c>
    </row>
    <row r="2" spans="1:12" ht="7.5" customHeight="1" thickBot="1">
      <c r="K2" s="139" t="s">
        <v>51</v>
      </c>
      <c r="L2" s="422"/>
    </row>
    <row r="3" spans="1:12" ht="18" customHeight="1" thickBot="1">
      <c r="A3" s="420" t="s">
        <v>59</v>
      </c>
      <c r="B3" s="140" t="s">
        <v>44</v>
      </c>
      <c r="C3" s="305"/>
      <c r="D3" s="305"/>
      <c r="E3" s="305"/>
      <c r="F3" s="141"/>
      <c r="G3" s="140" t="s">
        <v>45</v>
      </c>
      <c r="H3" s="338"/>
      <c r="I3" s="338"/>
      <c r="J3" s="338"/>
      <c r="K3" s="339"/>
      <c r="L3" s="422"/>
    </row>
    <row r="4" spans="1:12" s="143" customFormat="1" ht="35.25" customHeight="1" thickBot="1">
      <c r="A4" s="421"/>
      <c r="B4" s="80" t="s">
        <v>52</v>
      </c>
      <c r="C4" s="306" t="s">
        <v>162</v>
      </c>
      <c r="D4" s="306" t="s">
        <v>425</v>
      </c>
      <c r="E4" s="306" t="s">
        <v>414</v>
      </c>
      <c r="F4" s="81" t="s">
        <v>162</v>
      </c>
      <c r="G4" s="80" t="s">
        <v>52</v>
      </c>
      <c r="H4" s="340" t="s">
        <v>162</v>
      </c>
      <c r="I4" s="340" t="s">
        <v>415</v>
      </c>
      <c r="J4" s="340" t="s">
        <v>414</v>
      </c>
      <c r="K4" s="340" t="s">
        <v>162</v>
      </c>
      <c r="L4" s="422"/>
    </row>
    <row r="5" spans="1:12" s="147" customFormat="1" ht="12" customHeight="1" thickBot="1">
      <c r="A5" s="144">
        <v>1</v>
      </c>
      <c r="B5" s="145">
        <v>2</v>
      </c>
      <c r="C5" s="307"/>
      <c r="D5" s="307"/>
      <c r="E5" s="307"/>
      <c r="F5" s="146" t="s">
        <v>10</v>
      </c>
      <c r="G5" s="145" t="s">
        <v>11</v>
      </c>
      <c r="H5" s="341"/>
      <c r="I5" s="341"/>
      <c r="J5" s="341"/>
      <c r="K5" s="341" t="s">
        <v>12</v>
      </c>
      <c r="L5" s="422"/>
    </row>
    <row r="6" spans="1:12" ht="12.95" customHeight="1">
      <c r="A6" s="148" t="s">
        <v>8</v>
      </c>
      <c r="B6" s="149" t="s">
        <v>322</v>
      </c>
      <c r="C6" s="308">
        <v>181789</v>
      </c>
      <c r="D6" s="308">
        <v>185999</v>
      </c>
      <c r="E6" s="308">
        <v>2109</v>
      </c>
      <c r="F6" s="127">
        <v>188108</v>
      </c>
      <c r="G6" s="149" t="s">
        <v>53</v>
      </c>
      <c r="H6" s="342">
        <v>102666</v>
      </c>
      <c r="I6" s="342">
        <v>106235</v>
      </c>
      <c r="J6" s="342">
        <v>15636</v>
      </c>
      <c r="K6" s="128">
        <v>121871</v>
      </c>
      <c r="L6" s="422"/>
    </row>
    <row r="7" spans="1:12" ht="12.95" customHeight="1">
      <c r="A7" s="150" t="s">
        <v>9</v>
      </c>
      <c r="B7" s="151" t="s">
        <v>323</v>
      </c>
      <c r="C7" s="309">
        <v>39561</v>
      </c>
      <c r="D7" s="309">
        <v>40616</v>
      </c>
      <c r="E7" s="309">
        <v>18756</v>
      </c>
      <c r="F7" s="128">
        <v>59372</v>
      </c>
      <c r="G7" s="151" t="s">
        <v>424</v>
      </c>
      <c r="H7" s="342">
        <v>25515</v>
      </c>
      <c r="I7" s="342">
        <v>26493</v>
      </c>
      <c r="J7" s="342">
        <v>2429</v>
      </c>
      <c r="K7" s="128">
        <v>28922</v>
      </c>
      <c r="L7" s="422"/>
    </row>
    <row r="8" spans="1:12" ht="12.95" customHeight="1">
      <c r="A8" s="150" t="s">
        <v>10</v>
      </c>
      <c r="B8" s="151" t="s">
        <v>365</v>
      </c>
      <c r="C8" s="309">
        <v>10151</v>
      </c>
      <c r="D8" s="309">
        <v>10151</v>
      </c>
      <c r="E8" s="309"/>
      <c r="F8" s="128">
        <v>10151</v>
      </c>
      <c r="G8" s="151" t="s">
        <v>145</v>
      </c>
      <c r="H8" s="342">
        <v>103433</v>
      </c>
      <c r="I8" s="342">
        <v>106426</v>
      </c>
      <c r="J8" s="342">
        <v>11397</v>
      </c>
      <c r="K8" s="128">
        <v>117823</v>
      </c>
      <c r="L8" s="422"/>
    </row>
    <row r="9" spans="1:12" ht="12.95" customHeight="1">
      <c r="A9" s="150" t="s">
        <v>11</v>
      </c>
      <c r="B9" s="151" t="s">
        <v>109</v>
      </c>
      <c r="C9" s="309">
        <v>40650</v>
      </c>
      <c r="D9" s="309">
        <v>44450</v>
      </c>
      <c r="E9" s="309">
        <v>2370</v>
      </c>
      <c r="F9" s="128">
        <v>46820</v>
      </c>
      <c r="G9" s="151" t="s">
        <v>119</v>
      </c>
      <c r="H9" s="342">
        <v>57256</v>
      </c>
      <c r="I9" s="342">
        <v>57266</v>
      </c>
      <c r="J9" s="342">
        <v>1530</v>
      </c>
      <c r="K9" s="128">
        <v>58796</v>
      </c>
      <c r="L9" s="422"/>
    </row>
    <row r="10" spans="1:12" ht="12.95" customHeight="1">
      <c r="A10" s="150" t="s">
        <v>12</v>
      </c>
      <c r="B10" s="152" t="s">
        <v>324</v>
      </c>
      <c r="C10" s="316"/>
      <c r="D10" s="316">
        <v>300</v>
      </c>
      <c r="E10" s="316">
        <v>115</v>
      </c>
      <c r="F10" s="128">
        <v>415</v>
      </c>
      <c r="G10" s="151" t="s">
        <v>120</v>
      </c>
      <c r="H10" s="342">
        <v>13284</v>
      </c>
      <c r="I10" s="342">
        <v>13284</v>
      </c>
      <c r="J10" s="342">
        <v>2230</v>
      </c>
      <c r="K10" s="128">
        <v>15514</v>
      </c>
      <c r="L10" s="422"/>
    </row>
    <row r="11" spans="1:12" ht="12.95" customHeight="1">
      <c r="A11" s="150" t="s">
        <v>13</v>
      </c>
      <c r="B11" s="151" t="s">
        <v>325</v>
      </c>
      <c r="C11" s="310"/>
      <c r="D11" s="310"/>
      <c r="E11" s="310"/>
      <c r="F11" s="129"/>
      <c r="G11" s="151" t="s">
        <v>39</v>
      </c>
      <c r="H11" s="342">
        <v>9300</v>
      </c>
      <c r="I11" s="342">
        <v>9300</v>
      </c>
      <c r="J11" s="342">
        <v>-6614</v>
      </c>
      <c r="K11" s="128">
        <v>2686</v>
      </c>
      <c r="L11" s="422"/>
    </row>
    <row r="12" spans="1:12" ht="12.95" customHeight="1">
      <c r="A12" s="150" t="s">
        <v>14</v>
      </c>
      <c r="B12" s="151" t="s">
        <v>205</v>
      </c>
      <c r="C12" s="309">
        <v>33832</v>
      </c>
      <c r="D12" s="309">
        <v>34682</v>
      </c>
      <c r="E12" s="309">
        <v>-1240</v>
      </c>
      <c r="F12" s="128">
        <v>33442</v>
      </c>
      <c r="G12" s="32"/>
      <c r="H12" s="343"/>
      <c r="I12" s="343"/>
      <c r="J12" s="343"/>
      <c r="K12" s="128"/>
      <c r="L12" s="422"/>
    </row>
    <row r="13" spans="1:12" ht="12.95" customHeight="1">
      <c r="A13" s="150" t="s">
        <v>15</v>
      </c>
      <c r="B13" s="32"/>
      <c r="C13" s="311"/>
      <c r="D13" s="311"/>
      <c r="E13" s="311"/>
      <c r="F13" s="128"/>
      <c r="G13" s="32"/>
      <c r="H13" s="343"/>
      <c r="I13" s="343"/>
      <c r="J13" s="343"/>
      <c r="K13" s="128"/>
      <c r="L13" s="422"/>
    </row>
    <row r="14" spans="1:12" ht="12.95" customHeight="1">
      <c r="A14" s="150" t="s">
        <v>16</v>
      </c>
      <c r="B14" s="215"/>
      <c r="C14" s="215"/>
      <c r="D14" s="215"/>
      <c r="E14" s="215"/>
      <c r="F14" s="129"/>
      <c r="G14" s="32"/>
      <c r="H14" s="343"/>
      <c r="I14" s="343"/>
      <c r="J14" s="343"/>
      <c r="K14" s="128"/>
      <c r="L14" s="422"/>
    </row>
    <row r="15" spans="1:12" ht="12.95" customHeight="1">
      <c r="A15" s="150" t="s">
        <v>17</v>
      </c>
      <c r="B15" s="32"/>
      <c r="C15" s="311"/>
      <c r="D15" s="311"/>
      <c r="E15" s="311"/>
      <c r="F15" s="128"/>
      <c r="G15" s="32"/>
      <c r="H15" s="343"/>
      <c r="I15" s="343"/>
      <c r="J15" s="343"/>
      <c r="K15" s="128"/>
      <c r="L15" s="422"/>
    </row>
    <row r="16" spans="1:12" ht="12.95" customHeight="1">
      <c r="A16" s="150" t="s">
        <v>18</v>
      </c>
      <c r="B16" s="32"/>
      <c r="C16" s="311"/>
      <c r="D16" s="311"/>
      <c r="E16" s="311"/>
      <c r="F16" s="128"/>
      <c r="G16" s="32"/>
      <c r="H16" s="343"/>
      <c r="I16" s="343"/>
      <c r="J16" s="343"/>
      <c r="K16" s="128"/>
      <c r="L16" s="422"/>
    </row>
    <row r="17" spans="1:12" ht="12.95" customHeight="1" thickBot="1">
      <c r="A17" s="150" t="s">
        <v>19</v>
      </c>
      <c r="B17" s="39"/>
      <c r="C17" s="334"/>
      <c r="D17" s="334"/>
      <c r="E17" s="334"/>
      <c r="F17" s="130"/>
      <c r="G17" s="32"/>
      <c r="H17" s="343"/>
      <c r="I17" s="343"/>
      <c r="J17" s="343"/>
      <c r="K17" s="128"/>
      <c r="L17" s="422"/>
    </row>
    <row r="18" spans="1:12" ht="15.95" customHeight="1" thickBot="1">
      <c r="A18" s="153" t="s">
        <v>20</v>
      </c>
      <c r="B18" s="63" t="s">
        <v>366</v>
      </c>
      <c r="C18" s="312">
        <v>295832</v>
      </c>
      <c r="D18" s="312">
        <v>306047</v>
      </c>
      <c r="E18" s="312">
        <v>22110</v>
      </c>
      <c r="F18" s="131">
        <v>328157</v>
      </c>
      <c r="G18" s="63"/>
      <c r="H18" s="344">
        <v>311454</v>
      </c>
      <c r="I18" s="344">
        <v>319004</v>
      </c>
      <c r="J18" s="344">
        <v>26608</v>
      </c>
      <c r="K18" s="266">
        <v>345612</v>
      </c>
      <c r="L18" s="422"/>
    </row>
    <row r="19" spans="1:12" ht="12.95" customHeight="1">
      <c r="A19" s="154" t="s">
        <v>21</v>
      </c>
      <c r="B19" s="155" t="s">
        <v>328</v>
      </c>
      <c r="C19" s="335">
        <v>29077</v>
      </c>
      <c r="D19" s="335">
        <v>29077</v>
      </c>
      <c r="E19" s="335">
        <v>10</v>
      </c>
      <c r="F19" s="364">
        <v>29087</v>
      </c>
      <c r="G19" s="156" t="s">
        <v>126</v>
      </c>
      <c r="H19" s="345"/>
      <c r="I19" s="345"/>
      <c r="J19" s="345"/>
      <c r="K19" s="51"/>
      <c r="L19" s="422"/>
    </row>
    <row r="20" spans="1:12" ht="12.95" customHeight="1">
      <c r="A20" s="157" t="s">
        <v>22</v>
      </c>
      <c r="B20" s="156" t="s">
        <v>137</v>
      </c>
      <c r="C20" s="336">
        <v>29077</v>
      </c>
      <c r="D20" s="336">
        <v>29077</v>
      </c>
      <c r="E20" s="336">
        <v>10</v>
      </c>
      <c r="F20" s="51">
        <v>29087</v>
      </c>
      <c r="G20" s="156" t="s">
        <v>332</v>
      </c>
      <c r="H20" s="345"/>
      <c r="I20" s="345"/>
      <c r="J20" s="345"/>
      <c r="K20" s="51"/>
      <c r="L20" s="422"/>
    </row>
    <row r="21" spans="1:12" ht="12.95" customHeight="1">
      <c r="A21" s="157" t="s">
        <v>23</v>
      </c>
      <c r="B21" s="156" t="s">
        <v>138</v>
      </c>
      <c r="C21" s="336"/>
      <c r="D21" s="336"/>
      <c r="E21" s="336"/>
      <c r="F21" s="51"/>
      <c r="G21" s="156" t="s">
        <v>100</v>
      </c>
      <c r="H21" s="345"/>
      <c r="I21" s="345"/>
      <c r="J21" s="345"/>
      <c r="K21" s="51"/>
      <c r="L21" s="422"/>
    </row>
    <row r="22" spans="1:12" ht="12.95" customHeight="1">
      <c r="A22" s="157" t="s">
        <v>24</v>
      </c>
      <c r="B22" s="156" t="s">
        <v>143</v>
      </c>
      <c r="C22" s="336"/>
      <c r="D22" s="336"/>
      <c r="E22" s="336"/>
      <c r="F22" s="51"/>
      <c r="G22" s="156" t="s">
        <v>101</v>
      </c>
      <c r="H22" s="345"/>
      <c r="I22" s="345"/>
      <c r="J22" s="345"/>
      <c r="K22" s="51"/>
      <c r="L22" s="422"/>
    </row>
    <row r="23" spans="1:12" ht="12.95" customHeight="1">
      <c r="A23" s="157" t="s">
        <v>25</v>
      </c>
      <c r="B23" s="156" t="s">
        <v>144</v>
      </c>
      <c r="C23" s="336"/>
      <c r="D23" s="336"/>
      <c r="E23" s="336"/>
      <c r="F23" s="51"/>
      <c r="G23" s="155" t="s">
        <v>146</v>
      </c>
      <c r="H23" s="345"/>
      <c r="I23" s="345"/>
      <c r="J23" s="345"/>
      <c r="K23" s="51"/>
      <c r="L23" s="422"/>
    </row>
    <row r="24" spans="1:12" ht="12.95" customHeight="1">
      <c r="A24" s="157" t="s">
        <v>26</v>
      </c>
      <c r="B24" s="156" t="s">
        <v>329</v>
      </c>
      <c r="C24" s="336"/>
      <c r="D24" s="336"/>
      <c r="E24" s="336"/>
      <c r="F24" s="158"/>
      <c r="G24" s="156" t="s">
        <v>127</v>
      </c>
      <c r="H24" s="345"/>
      <c r="I24" s="345"/>
      <c r="J24" s="345"/>
      <c r="K24" s="51"/>
      <c r="L24" s="422"/>
    </row>
    <row r="25" spans="1:12" ht="12.95" customHeight="1">
      <c r="A25" s="154" t="s">
        <v>27</v>
      </c>
      <c r="B25" s="155" t="s">
        <v>326</v>
      </c>
      <c r="C25" s="335"/>
      <c r="D25" s="335"/>
      <c r="E25" s="335"/>
      <c r="F25" s="132"/>
      <c r="G25" s="149" t="s">
        <v>128</v>
      </c>
      <c r="H25" s="342"/>
      <c r="I25" s="342"/>
      <c r="J25" s="342"/>
      <c r="K25" s="51"/>
      <c r="L25" s="422"/>
    </row>
    <row r="26" spans="1:12" ht="12.95" customHeight="1" thickBot="1">
      <c r="A26" s="157" t="s">
        <v>28</v>
      </c>
      <c r="B26" s="156" t="s">
        <v>327</v>
      </c>
      <c r="C26" s="336"/>
      <c r="D26" s="336"/>
      <c r="E26" s="336"/>
      <c r="F26" s="51"/>
      <c r="G26" s="32"/>
      <c r="H26" s="343"/>
      <c r="I26" s="343"/>
      <c r="J26" s="343"/>
      <c r="K26" s="51"/>
      <c r="L26" s="422"/>
    </row>
    <row r="27" spans="1:12" ht="15.95" customHeight="1" thickBot="1">
      <c r="A27" s="153" t="s">
        <v>29</v>
      </c>
      <c r="B27" s="63" t="s">
        <v>330</v>
      </c>
      <c r="C27" s="312">
        <v>29077</v>
      </c>
      <c r="D27" s="312">
        <v>29077</v>
      </c>
      <c r="E27" s="312">
        <v>10</v>
      </c>
      <c r="F27" s="131">
        <v>29087</v>
      </c>
      <c r="G27" s="365" t="s">
        <v>333</v>
      </c>
      <c r="H27" s="344"/>
      <c r="I27" s="344"/>
      <c r="J27" s="344"/>
      <c r="K27" s="266"/>
      <c r="L27" s="422"/>
    </row>
    <row r="28" spans="1:12" ht="26.25" thickBot="1">
      <c r="A28" s="153" t="s">
        <v>30</v>
      </c>
      <c r="B28" s="63" t="s">
        <v>331</v>
      </c>
      <c r="C28" s="406">
        <v>324909</v>
      </c>
      <c r="D28" s="406">
        <v>335124</v>
      </c>
      <c r="E28" s="406">
        <v>22120</v>
      </c>
      <c r="F28" s="407">
        <v>357244</v>
      </c>
      <c r="G28" s="63" t="s">
        <v>334</v>
      </c>
      <c r="H28" s="344">
        <v>311454</v>
      </c>
      <c r="I28" s="344">
        <v>319004</v>
      </c>
      <c r="J28" s="344">
        <v>26608</v>
      </c>
      <c r="K28" s="266">
        <v>345612</v>
      </c>
      <c r="L28" s="422"/>
    </row>
    <row r="29" spans="1:12" ht="26.25" thickBot="1">
      <c r="A29" s="153" t="s">
        <v>31</v>
      </c>
      <c r="B29" s="63" t="s">
        <v>104</v>
      </c>
      <c r="C29" s="408"/>
      <c r="D29" s="408"/>
      <c r="E29" s="408"/>
      <c r="F29" s="409"/>
      <c r="G29" s="159" t="s">
        <v>105</v>
      </c>
      <c r="H29" s="313"/>
      <c r="I29" s="313"/>
      <c r="J29" s="313"/>
      <c r="K29" s="314"/>
      <c r="L29" s="422"/>
    </row>
    <row r="30" spans="1:12" ht="20.25" customHeight="1" thickBot="1">
      <c r="A30" s="153" t="s">
        <v>32</v>
      </c>
      <c r="B30" s="63" t="s">
        <v>147</v>
      </c>
      <c r="C30" s="408"/>
      <c r="D30" s="408"/>
      <c r="E30" s="408"/>
      <c r="F30" s="409" t="str">
        <f>IF(F18+F19-K28&lt;0,K28-(F18+F19),"-")</f>
        <v>-</v>
      </c>
      <c r="G30" s="159" t="s">
        <v>148</v>
      </c>
      <c r="H30" s="313"/>
      <c r="I30" s="313"/>
      <c r="J30" s="313"/>
      <c r="K30" s="314"/>
      <c r="L30" s="422"/>
    </row>
    <row r="31" spans="1:12" ht="18.75">
      <c r="B31" s="423"/>
      <c r="C31" s="423"/>
      <c r="D31" s="423"/>
      <c r="E31" s="423"/>
      <c r="F31" s="423"/>
      <c r="G31" s="423"/>
      <c r="H31" s="337"/>
      <c r="I31" s="337"/>
      <c r="J31" s="337"/>
    </row>
  </sheetData>
  <mergeCells count="3">
    <mergeCell ref="A3:A4"/>
    <mergeCell ref="L1:L30"/>
    <mergeCell ref="B31:G31"/>
  </mergeCells>
  <phoneticPr fontId="0" type="noConversion"/>
  <printOptions horizontalCentered="1"/>
  <pageMargins left="0.33" right="0.48" top="0.9055118110236221" bottom="0.5" header="0.6692913385826772" footer="0.28000000000000003"/>
  <pageSetup paperSize="9" orientation="landscape" verticalDpi="300" r:id="rId1"/>
  <headerFooter alignWithMargins="0">
    <oddHeader xml:space="preserve">&amp;R&amp;"Times New Roman CE,Félkövér dőlt"&amp;11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L33"/>
  <sheetViews>
    <sheetView zoomScaleSheetLayoutView="115" workbookViewId="0">
      <selection activeCell="P4" sqref="P4"/>
    </sheetView>
  </sheetViews>
  <sheetFormatPr defaultRowHeight="12.75"/>
  <cols>
    <col min="1" max="1" width="6" style="38" customWidth="1"/>
    <col min="2" max="2" width="40.1640625" style="79" customWidth="1"/>
    <col min="3" max="3" width="10.1640625" style="79" customWidth="1"/>
    <col min="4" max="4" width="9.1640625" style="79" customWidth="1"/>
    <col min="5" max="5" width="6.33203125" style="79" customWidth="1"/>
    <col min="6" max="6" width="9" style="38" customWidth="1"/>
    <col min="7" max="7" width="35.6640625" style="38" customWidth="1"/>
    <col min="8" max="8" width="10.33203125" style="38" customWidth="1"/>
    <col min="9" max="9" width="10" style="38" customWidth="1"/>
    <col min="10" max="10" width="8.6640625" style="38" customWidth="1"/>
    <col min="11" max="11" width="8.83203125" style="38" customWidth="1"/>
    <col min="12" max="12" width="4.83203125" style="38" customWidth="1"/>
    <col min="13" max="16384" width="9.33203125" style="38"/>
  </cols>
  <sheetData>
    <row r="1" spans="1:12" ht="31.5">
      <c r="B1" s="137" t="s">
        <v>103</v>
      </c>
      <c r="C1" s="137"/>
      <c r="D1" s="137"/>
      <c r="E1" s="137"/>
      <c r="F1" s="138"/>
      <c r="G1" s="138"/>
      <c r="H1" s="138"/>
      <c r="I1" s="138"/>
      <c r="J1" s="138"/>
      <c r="K1" s="138"/>
      <c r="L1" s="422" t="s">
        <v>335</v>
      </c>
    </row>
    <row r="2" spans="1:12" ht="14.25" thickBot="1">
      <c r="K2" s="139" t="s">
        <v>51</v>
      </c>
      <c r="L2" s="422"/>
    </row>
    <row r="3" spans="1:12" ht="13.5" thickBot="1">
      <c r="A3" s="424" t="s">
        <v>59</v>
      </c>
      <c r="B3" s="140" t="s">
        <v>44</v>
      </c>
      <c r="C3" s="305"/>
      <c r="D3" s="305"/>
      <c r="E3" s="305"/>
      <c r="F3" s="141"/>
      <c r="G3" s="140" t="s">
        <v>45</v>
      </c>
      <c r="H3" s="315"/>
      <c r="I3" s="315"/>
      <c r="J3" s="315"/>
      <c r="K3" s="142"/>
      <c r="L3" s="422"/>
    </row>
    <row r="4" spans="1:12" s="143" customFormat="1" ht="36.75" thickBot="1">
      <c r="A4" s="425"/>
      <c r="B4" s="80" t="s">
        <v>52</v>
      </c>
      <c r="C4" s="306" t="s">
        <v>419</v>
      </c>
      <c r="D4" s="306" t="s">
        <v>421</v>
      </c>
      <c r="E4" s="306" t="s">
        <v>414</v>
      </c>
      <c r="F4" s="81" t="s">
        <v>162</v>
      </c>
      <c r="G4" s="80" t="s">
        <v>52</v>
      </c>
      <c r="H4" s="306" t="s">
        <v>419</v>
      </c>
      <c r="I4" s="306" t="s">
        <v>421</v>
      </c>
      <c r="J4" s="306" t="s">
        <v>420</v>
      </c>
      <c r="K4" s="81" t="s">
        <v>162</v>
      </c>
      <c r="L4" s="422"/>
    </row>
    <row r="5" spans="1:12" s="143" customFormat="1" ht="13.5" thickBot="1">
      <c r="A5" s="144">
        <v>1</v>
      </c>
      <c r="B5" s="145">
        <v>2</v>
      </c>
      <c r="C5" s="307"/>
      <c r="D5" s="307"/>
      <c r="E5" s="307"/>
      <c r="F5" s="317">
        <v>3</v>
      </c>
      <c r="G5" s="144">
        <v>4</v>
      </c>
      <c r="H5" s="144"/>
      <c r="I5" s="144"/>
      <c r="J5" s="144"/>
      <c r="K5" s="144">
        <v>5</v>
      </c>
      <c r="L5" s="422"/>
    </row>
    <row r="6" spans="1:12" ht="12.95" customHeight="1" thickBot="1">
      <c r="A6" s="148" t="s">
        <v>8</v>
      </c>
      <c r="B6" s="318" t="s">
        <v>336</v>
      </c>
      <c r="C6" s="318"/>
      <c r="D6" s="318">
        <v>100</v>
      </c>
      <c r="E6" s="318"/>
      <c r="F6" s="319">
        <v>100</v>
      </c>
      <c r="G6" s="318" t="s">
        <v>139</v>
      </c>
      <c r="H6" s="318">
        <v>13606</v>
      </c>
      <c r="I6" s="318">
        <v>15421</v>
      </c>
      <c r="J6" s="318">
        <v>-4589</v>
      </c>
      <c r="K6" s="319">
        <v>10832</v>
      </c>
      <c r="L6" s="422"/>
    </row>
    <row r="7" spans="1:12" ht="23.25" thickBot="1">
      <c r="A7" s="150" t="s">
        <v>9</v>
      </c>
      <c r="B7" s="318" t="s">
        <v>337</v>
      </c>
      <c r="C7" s="318"/>
      <c r="D7" s="318"/>
      <c r="E7" s="318"/>
      <c r="F7" s="319"/>
      <c r="G7" s="318" t="s">
        <v>342</v>
      </c>
      <c r="H7" s="318"/>
      <c r="I7" s="318"/>
      <c r="J7" s="318"/>
      <c r="K7" s="319"/>
      <c r="L7" s="422"/>
    </row>
    <row r="8" spans="1:12" ht="12.95" customHeight="1" thickBot="1">
      <c r="A8" s="150" t="s">
        <v>10</v>
      </c>
      <c r="B8" s="318" t="s">
        <v>5</v>
      </c>
      <c r="C8" s="318">
        <v>2055</v>
      </c>
      <c r="D8" s="318">
        <v>2055</v>
      </c>
      <c r="E8" s="318"/>
      <c r="F8" s="319">
        <v>2055</v>
      </c>
      <c r="G8" s="318" t="s">
        <v>122</v>
      </c>
      <c r="H8" s="318">
        <v>11030</v>
      </c>
      <c r="I8" s="318">
        <v>11980</v>
      </c>
      <c r="J8" s="318">
        <v>101</v>
      </c>
      <c r="K8" s="319">
        <v>12081</v>
      </c>
      <c r="L8" s="422"/>
    </row>
    <row r="9" spans="1:12" ht="12.95" customHeight="1" thickBot="1">
      <c r="A9" s="150" t="s">
        <v>11</v>
      </c>
      <c r="B9" s="318" t="s">
        <v>338</v>
      </c>
      <c r="C9" s="318"/>
      <c r="D9" s="318"/>
      <c r="E9" s="318"/>
      <c r="F9" s="319"/>
      <c r="G9" s="318" t="s">
        <v>343</v>
      </c>
      <c r="H9" s="318"/>
      <c r="I9" s="318"/>
      <c r="J9" s="318"/>
      <c r="K9" s="319"/>
      <c r="L9" s="422"/>
    </row>
    <row r="10" spans="1:12" ht="12.75" customHeight="1" thickBot="1">
      <c r="A10" s="150" t="s">
        <v>12</v>
      </c>
      <c r="B10" s="318" t="s">
        <v>339</v>
      </c>
      <c r="C10" s="318"/>
      <c r="D10" s="318"/>
      <c r="E10" s="318"/>
      <c r="F10" s="319"/>
      <c r="G10" s="318" t="s">
        <v>142</v>
      </c>
      <c r="H10" s="318"/>
      <c r="I10" s="318"/>
      <c r="J10" s="318"/>
      <c r="K10" s="319"/>
      <c r="L10" s="422"/>
    </row>
    <row r="11" spans="1:12" ht="12.95" customHeight="1" thickBot="1">
      <c r="A11" s="150" t="s">
        <v>13</v>
      </c>
      <c r="B11" s="318" t="s">
        <v>340</v>
      </c>
      <c r="C11" s="318">
        <v>9126</v>
      </c>
      <c r="D11" s="318">
        <v>9126</v>
      </c>
      <c r="E11" s="318"/>
      <c r="F11" s="319">
        <v>9126</v>
      </c>
      <c r="G11" s="320"/>
      <c r="H11" s="320"/>
      <c r="I11" s="320"/>
      <c r="J11" s="320"/>
      <c r="K11" s="319"/>
      <c r="L11" s="422"/>
    </row>
    <row r="12" spans="1:12" ht="12.95" customHeight="1" thickBot="1">
      <c r="A12" s="150" t="s">
        <v>14</v>
      </c>
      <c r="B12" s="320"/>
      <c r="C12" s="320"/>
      <c r="D12" s="320"/>
      <c r="E12" s="320"/>
      <c r="F12" s="319"/>
      <c r="G12" s="320"/>
      <c r="H12" s="320"/>
      <c r="I12" s="320"/>
      <c r="J12" s="320"/>
      <c r="K12" s="319"/>
      <c r="L12" s="422"/>
    </row>
    <row r="13" spans="1:12" ht="12.95" customHeight="1" thickBot="1">
      <c r="A13" s="150" t="s">
        <v>15</v>
      </c>
      <c r="B13" s="320"/>
      <c r="C13" s="320"/>
      <c r="D13" s="320"/>
      <c r="E13" s="320"/>
      <c r="F13" s="319"/>
      <c r="G13" s="320"/>
      <c r="H13" s="320"/>
      <c r="I13" s="320"/>
      <c r="J13" s="320"/>
      <c r="K13" s="319"/>
      <c r="L13" s="422"/>
    </row>
    <row r="14" spans="1:12" ht="12.95" customHeight="1" thickBot="1">
      <c r="A14" s="150" t="s">
        <v>16</v>
      </c>
      <c r="B14" s="320"/>
      <c r="C14" s="320"/>
      <c r="D14" s="320"/>
      <c r="E14" s="320"/>
      <c r="F14" s="319"/>
      <c r="G14" s="320"/>
      <c r="H14" s="320"/>
      <c r="I14" s="320"/>
      <c r="J14" s="320"/>
      <c r="K14" s="319"/>
      <c r="L14" s="422"/>
    </row>
    <row r="15" spans="1:12" ht="13.5" thickBot="1">
      <c r="A15" s="150" t="s">
        <v>17</v>
      </c>
      <c r="B15" s="320"/>
      <c r="C15" s="320"/>
      <c r="D15" s="320"/>
      <c r="E15" s="320"/>
      <c r="F15" s="319"/>
      <c r="G15" s="320"/>
      <c r="H15" s="320"/>
      <c r="I15" s="320"/>
      <c r="J15" s="320"/>
      <c r="K15" s="319"/>
      <c r="L15" s="422"/>
    </row>
    <row r="16" spans="1:12" ht="12.95" customHeight="1" thickBot="1">
      <c r="A16" s="187" t="s">
        <v>18</v>
      </c>
      <c r="B16" s="320"/>
      <c r="C16" s="320"/>
      <c r="D16" s="320"/>
      <c r="E16" s="320"/>
      <c r="F16" s="319"/>
      <c r="G16" s="318" t="s">
        <v>39</v>
      </c>
      <c r="H16" s="318"/>
      <c r="I16" s="318"/>
      <c r="J16" s="318"/>
      <c r="K16" s="319"/>
      <c r="L16" s="422"/>
    </row>
    <row r="17" spans="1:12" ht="15.95" customHeight="1" thickBot="1">
      <c r="A17" s="153" t="s">
        <v>19</v>
      </c>
      <c r="B17" s="321" t="s">
        <v>367</v>
      </c>
      <c r="C17" s="321">
        <v>11181</v>
      </c>
      <c r="D17" s="321">
        <v>11281</v>
      </c>
      <c r="E17" s="321"/>
      <c r="F17" s="322">
        <v>11281</v>
      </c>
      <c r="G17" s="321" t="s">
        <v>368</v>
      </c>
      <c r="H17" s="321">
        <v>24636</v>
      </c>
      <c r="I17" s="321">
        <v>27401</v>
      </c>
      <c r="J17" s="321">
        <v>-4488</v>
      </c>
      <c r="K17" s="322">
        <v>22913</v>
      </c>
      <c r="L17" s="422"/>
    </row>
    <row r="18" spans="1:12" ht="12.95" customHeight="1" thickBot="1">
      <c r="A18" s="148" t="s">
        <v>20</v>
      </c>
      <c r="B18" s="330" t="s">
        <v>160</v>
      </c>
      <c r="C18" s="330"/>
      <c r="D18" s="330"/>
      <c r="E18" s="330"/>
      <c r="F18" s="331"/>
      <c r="G18" s="323" t="s">
        <v>126</v>
      </c>
      <c r="H18" s="323"/>
      <c r="I18" s="323"/>
      <c r="J18" s="323"/>
      <c r="K18" s="324"/>
      <c r="L18" s="422"/>
    </row>
    <row r="19" spans="1:12" ht="12.95" customHeight="1" thickBot="1">
      <c r="A19" s="150" t="s">
        <v>21</v>
      </c>
      <c r="B19" s="332" t="s">
        <v>149</v>
      </c>
      <c r="C19" s="332"/>
      <c r="D19" s="332"/>
      <c r="E19" s="332"/>
      <c r="F19" s="324"/>
      <c r="G19" s="323" t="s">
        <v>129</v>
      </c>
      <c r="H19" s="323"/>
      <c r="I19" s="323"/>
      <c r="J19" s="323"/>
      <c r="K19" s="324"/>
      <c r="L19" s="422"/>
    </row>
    <row r="20" spans="1:12" ht="12.95" customHeight="1" thickBot="1">
      <c r="A20" s="148" t="s">
        <v>22</v>
      </c>
      <c r="B20" s="332" t="s">
        <v>150</v>
      </c>
      <c r="C20" s="332"/>
      <c r="D20" s="332"/>
      <c r="E20" s="332"/>
      <c r="F20" s="324"/>
      <c r="G20" s="323" t="s">
        <v>100</v>
      </c>
      <c r="H20" s="323"/>
      <c r="I20" s="323"/>
      <c r="J20" s="323"/>
      <c r="K20" s="324"/>
      <c r="L20" s="422"/>
    </row>
    <row r="21" spans="1:12" ht="12.95" customHeight="1" thickBot="1">
      <c r="A21" s="150" t="s">
        <v>23</v>
      </c>
      <c r="B21" s="332" t="s">
        <v>151</v>
      </c>
      <c r="C21" s="332"/>
      <c r="D21" s="332"/>
      <c r="E21" s="332"/>
      <c r="F21" s="324"/>
      <c r="G21" s="323" t="s">
        <v>101</v>
      </c>
      <c r="H21" s="323"/>
      <c r="I21" s="323"/>
      <c r="J21" s="323"/>
      <c r="K21" s="324"/>
      <c r="L21" s="422"/>
    </row>
    <row r="22" spans="1:12" ht="12.95" customHeight="1" thickBot="1">
      <c r="A22" s="148" t="s">
        <v>24</v>
      </c>
      <c r="B22" s="332" t="s">
        <v>152</v>
      </c>
      <c r="C22" s="332"/>
      <c r="D22" s="332"/>
      <c r="E22" s="332"/>
      <c r="F22" s="324"/>
      <c r="G22" s="323" t="s">
        <v>146</v>
      </c>
      <c r="H22" s="323"/>
      <c r="I22" s="323"/>
      <c r="J22" s="323"/>
      <c r="K22" s="324"/>
      <c r="L22" s="422"/>
    </row>
    <row r="23" spans="1:12" ht="12.95" customHeight="1" thickBot="1">
      <c r="A23" s="150" t="s">
        <v>25</v>
      </c>
      <c r="B23" s="332" t="s">
        <v>153</v>
      </c>
      <c r="C23" s="332"/>
      <c r="D23" s="332"/>
      <c r="E23" s="332"/>
      <c r="F23" s="324"/>
      <c r="G23" s="323" t="s">
        <v>130</v>
      </c>
      <c r="H23" s="323"/>
      <c r="I23" s="323"/>
      <c r="J23" s="323"/>
      <c r="K23" s="324"/>
      <c r="L23" s="422"/>
    </row>
    <row r="24" spans="1:12" ht="12.95" customHeight="1" thickBot="1">
      <c r="A24" s="148" t="s">
        <v>26</v>
      </c>
      <c r="B24" s="330" t="s">
        <v>154</v>
      </c>
      <c r="C24" s="330"/>
      <c r="D24" s="330"/>
      <c r="E24" s="330"/>
      <c r="F24" s="331"/>
      <c r="G24" s="323" t="s">
        <v>128</v>
      </c>
      <c r="H24" s="323"/>
      <c r="I24" s="323"/>
      <c r="J24" s="323"/>
      <c r="K24" s="324"/>
      <c r="L24" s="422"/>
    </row>
    <row r="25" spans="1:12" ht="12.95" customHeight="1" thickBot="1">
      <c r="A25" s="150" t="s">
        <v>27</v>
      </c>
      <c r="B25" s="332" t="s">
        <v>155</v>
      </c>
      <c r="C25" s="332"/>
      <c r="D25" s="332"/>
      <c r="E25" s="332"/>
      <c r="F25" s="324"/>
      <c r="G25" s="323" t="s">
        <v>344</v>
      </c>
      <c r="H25" s="323"/>
      <c r="I25" s="323"/>
      <c r="J25" s="323"/>
      <c r="K25" s="324"/>
      <c r="L25" s="422"/>
    </row>
    <row r="26" spans="1:12" ht="12.95" customHeight="1" thickBot="1">
      <c r="A26" s="148" t="s">
        <v>28</v>
      </c>
      <c r="B26" s="332" t="s">
        <v>156</v>
      </c>
      <c r="C26" s="332"/>
      <c r="D26" s="332"/>
      <c r="E26" s="332"/>
      <c r="F26" s="324"/>
      <c r="G26" s="325"/>
      <c r="H26" s="325"/>
      <c r="I26" s="325"/>
      <c r="J26" s="325"/>
      <c r="K26" s="324"/>
      <c r="L26" s="422"/>
    </row>
    <row r="27" spans="1:12" ht="12.95" customHeight="1" thickBot="1">
      <c r="A27" s="150" t="s">
        <v>29</v>
      </c>
      <c r="B27" s="332" t="s">
        <v>157</v>
      </c>
      <c r="C27" s="332"/>
      <c r="D27" s="332"/>
      <c r="E27" s="332"/>
      <c r="F27" s="324"/>
      <c r="G27" s="320"/>
      <c r="H27" s="320"/>
      <c r="I27" s="320"/>
      <c r="J27" s="320"/>
      <c r="K27" s="324"/>
      <c r="L27" s="422"/>
    </row>
    <row r="28" spans="1:12" ht="12.95" customHeight="1" thickBot="1">
      <c r="A28" s="148" t="s">
        <v>30</v>
      </c>
      <c r="B28" s="333" t="s">
        <v>158</v>
      </c>
      <c r="C28" s="333"/>
      <c r="D28" s="333"/>
      <c r="E28" s="333"/>
      <c r="F28" s="324"/>
      <c r="G28" s="320"/>
      <c r="H28" s="320"/>
      <c r="I28" s="320"/>
      <c r="J28" s="320"/>
      <c r="K28" s="324"/>
      <c r="L28" s="422"/>
    </row>
    <row r="29" spans="1:12" ht="12.95" customHeight="1" thickBot="1">
      <c r="A29" s="150" t="s">
        <v>31</v>
      </c>
      <c r="B29" s="333" t="s">
        <v>159</v>
      </c>
      <c r="C29" s="333"/>
      <c r="D29" s="333"/>
      <c r="E29" s="333"/>
      <c r="F29" s="324"/>
      <c r="G29" s="320"/>
      <c r="H29" s="320"/>
      <c r="I29" s="320"/>
      <c r="J29" s="320"/>
      <c r="K29" s="324"/>
      <c r="L29" s="422"/>
    </row>
    <row r="30" spans="1:12" ht="21.75" customHeight="1" thickBot="1">
      <c r="A30" s="153" t="s">
        <v>32</v>
      </c>
      <c r="B30" s="321" t="s">
        <v>341</v>
      </c>
      <c r="C30" s="321"/>
      <c r="D30" s="321"/>
      <c r="E30" s="321"/>
      <c r="F30" s="322"/>
      <c r="G30" s="321" t="s">
        <v>345</v>
      </c>
      <c r="H30" s="321"/>
      <c r="I30" s="321"/>
      <c r="J30" s="321"/>
      <c r="K30" s="322"/>
      <c r="L30" s="422"/>
    </row>
    <row r="31" spans="1:12" ht="13.5" thickBot="1">
      <c r="A31" s="153" t="s">
        <v>33</v>
      </c>
      <c r="B31" s="153" t="s">
        <v>346</v>
      </c>
      <c r="C31" s="153">
        <v>11181</v>
      </c>
      <c r="D31" s="153">
        <v>11281</v>
      </c>
      <c r="E31" s="153"/>
      <c r="F31" s="326">
        <v>11281</v>
      </c>
      <c r="G31" s="153" t="s">
        <v>347</v>
      </c>
      <c r="H31" s="153">
        <v>24636</v>
      </c>
      <c r="I31" s="153">
        <v>27401</v>
      </c>
      <c r="J31" s="153">
        <v>-4488</v>
      </c>
      <c r="K31" s="326">
        <v>22913</v>
      </c>
      <c r="L31" s="422"/>
    </row>
    <row r="32" spans="1:12" ht="13.5" thickBot="1">
      <c r="A32" s="153" t="s">
        <v>34</v>
      </c>
      <c r="B32" s="153" t="s">
        <v>104</v>
      </c>
      <c r="C32" s="153"/>
      <c r="D32" s="153">
        <v>11632</v>
      </c>
      <c r="E32" s="153"/>
      <c r="F32" s="326"/>
      <c r="G32" s="153" t="s">
        <v>105</v>
      </c>
      <c r="H32" s="153"/>
      <c r="I32" s="153"/>
      <c r="J32" s="153"/>
      <c r="K32" s="326"/>
      <c r="L32" s="422"/>
    </row>
    <row r="33" spans="1:12" ht="13.5" thickBot="1">
      <c r="A33" s="153" t="s">
        <v>35</v>
      </c>
      <c r="B33" s="327" t="s">
        <v>147</v>
      </c>
      <c r="C33" s="328"/>
      <c r="D33" s="328"/>
      <c r="E33" s="328"/>
      <c r="F33" s="329"/>
      <c r="G33" s="153" t="s">
        <v>148</v>
      </c>
      <c r="H33" s="153"/>
      <c r="I33" s="153"/>
      <c r="J33" s="153"/>
      <c r="K33" s="326"/>
      <c r="L33" s="422"/>
    </row>
  </sheetData>
  <mergeCells count="2">
    <mergeCell ref="A3:A4"/>
    <mergeCell ref="L1:L33"/>
  </mergeCells>
  <phoneticPr fontId="0" type="noConversion"/>
  <printOptions horizontalCentered="1"/>
  <pageMargins left="0.78740157480314965" right="0.78740157480314965" top="0.49" bottom="0.79" header="0.49" footer="0.78740157480314965"/>
  <pageSetup paperSize="9" scale="93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E19"/>
  <sheetViews>
    <sheetView workbookViewId="0">
      <selection activeCell="E27" sqref="E27"/>
    </sheetView>
  </sheetViews>
  <sheetFormatPr defaultRowHeight="12.75"/>
  <cols>
    <col min="1" max="1" width="46.33203125" customWidth="1"/>
    <col min="2" max="2" width="13.83203125" customWidth="1"/>
    <col min="3" max="3" width="66.1640625" customWidth="1"/>
    <col min="4" max="5" width="13.83203125" customWidth="1"/>
  </cols>
  <sheetData>
    <row r="1" spans="1:5" ht="18.75">
      <c r="A1" s="64" t="s">
        <v>95</v>
      </c>
      <c r="E1" s="67" t="s">
        <v>99</v>
      </c>
    </row>
    <row r="3" spans="1:5">
      <c r="A3" s="68"/>
      <c r="B3" s="69"/>
      <c r="C3" s="68"/>
      <c r="D3" s="71"/>
      <c r="E3" s="69"/>
    </row>
    <row r="4" spans="1:5" ht="15.75">
      <c r="A4" s="54" t="s">
        <v>348</v>
      </c>
      <c r="B4" s="70"/>
      <c r="C4" s="77"/>
      <c r="D4" s="71"/>
      <c r="E4" s="69"/>
    </row>
    <row r="5" spans="1:5">
      <c r="A5" s="68"/>
      <c r="B5" s="69"/>
      <c r="C5" s="68"/>
      <c r="D5" s="71"/>
      <c r="E5" s="69"/>
    </row>
    <row r="6" spans="1:5">
      <c r="A6" s="68" t="s">
        <v>350</v>
      </c>
      <c r="B6" s="69">
        <f>+'1..sz.mell.'!C60</f>
        <v>307013</v>
      </c>
      <c r="C6" s="68" t="s">
        <v>351</v>
      </c>
      <c r="D6" s="71">
        <f>+'2.1.sz.mell  '!F18+'2.2.sz.mell  '!F17</f>
        <v>339438</v>
      </c>
      <c r="E6" s="69">
        <f t="shared" ref="E6:E15" si="0">+B6-D6</f>
        <v>-32425</v>
      </c>
    </row>
    <row r="7" spans="1:5">
      <c r="A7" s="68" t="s">
        <v>352</v>
      </c>
      <c r="B7" s="69">
        <f>+'1..sz.mell.'!C83</f>
        <v>29077</v>
      </c>
      <c r="C7" s="68" t="s">
        <v>353</v>
      </c>
      <c r="D7" s="71">
        <f>+'2.1.sz.mell  '!F27+'2.2.sz.mell  '!F30</f>
        <v>29087</v>
      </c>
      <c r="E7" s="69">
        <f t="shared" si="0"/>
        <v>-10</v>
      </c>
    </row>
    <row r="8" spans="1:5">
      <c r="A8" s="68" t="s">
        <v>354</v>
      </c>
      <c r="B8" s="69">
        <f>+'1..sz.mell.'!C84</f>
        <v>336090</v>
      </c>
      <c r="C8" s="68" t="s">
        <v>355</v>
      </c>
      <c r="D8" s="71">
        <f>+'2.1.sz.mell  '!F28+'2.2.sz.mell  '!F31</f>
        <v>368525</v>
      </c>
      <c r="E8" s="69">
        <f t="shared" si="0"/>
        <v>-32435</v>
      </c>
    </row>
    <row r="9" spans="1:5">
      <c r="A9" s="68"/>
      <c r="B9" s="69"/>
      <c r="C9" s="68"/>
      <c r="D9" s="71"/>
      <c r="E9" s="69"/>
    </row>
    <row r="10" spans="1:5">
      <c r="A10" s="68"/>
      <c r="B10" s="69"/>
      <c r="C10" s="68"/>
      <c r="D10" s="71"/>
      <c r="E10" s="69"/>
    </row>
    <row r="11" spans="1:5" ht="15.75">
      <c r="A11" s="54" t="s">
        <v>349</v>
      </c>
      <c r="B11" s="70"/>
      <c r="C11" s="77"/>
      <c r="D11" s="71"/>
      <c r="E11" s="69"/>
    </row>
    <row r="12" spans="1:5">
      <c r="A12" s="68"/>
      <c r="B12" s="69"/>
      <c r="C12" s="68"/>
      <c r="D12" s="71"/>
      <c r="E12" s="69"/>
    </row>
    <row r="13" spans="1:5">
      <c r="A13" s="68" t="s">
        <v>359</v>
      </c>
      <c r="B13" s="69">
        <f>+'1..sz.mell.'!C123</f>
        <v>336090</v>
      </c>
      <c r="C13" s="68" t="s">
        <v>358</v>
      </c>
      <c r="D13" s="71">
        <f>+'2.1.sz.mell  '!K18+'2.2.sz.mell  '!K17</f>
        <v>368525</v>
      </c>
      <c r="E13" s="69">
        <f t="shared" si="0"/>
        <v>-32435</v>
      </c>
    </row>
    <row r="14" spans="1:5">
      <c r="A14" s="68" t="s">
        <v>161</v>
      </c>
      <c r="B14" s="69">
        <f>+'1..sz.mell.'!C143</f>
        <v>0</v>
      </c>
      <c r="C14" s="68" t="s">
        <v>357</v>
      </c>
      <c r="D14" s="71">
        <f>+'2.1.sz.mell  '!K27+'2.2.sz.mell  '!K30</f>
        <v>0</v>
      </c>
      <c r="E14" s="69">
        <f t="shared" si="0"/>
        <v>0</v>
      </c>
    </row>
    <row r="15" spans="1:5">
      <c r="A15" s="68" t="s">
        <v>360</v>
      </c>
      <c r="B15" s="69">
        <f>+'1..sz.mell.'!C144</f>
        <v>336090</v>
      </c>
      <c r="C15" s="68" t="s">
        <v>356</v>
      </c>
      <c r="D15" s="71">
        <f>+'2.1.sz.mell  '!K28+'2.2.sz.mell  '!K31</f>
        <v>368525</v>
      </c>
      <c r="E15" s="69">
        <f t="shared" si="0"/>
        <v>-32435</v>
      </c>
    </row>
    <row r="16" spans="1:5">
      <c r="A16" s="65"/>
      <c r="B16" s="65"/>
      <c r="C16" s="68"/>
      <c r="D16" s="71"/>
      <c r="E16" s="66"/>
    </row>
    <row r="17" spans="1:5">
      <c r="A17" s="65"/>
      <c r="B17" s="65"/>
      <c r="C17" s="65"/>
      <c r="D17" s="65"/>
      <c r="E17" s="65"/>
    </row>
    <row r="18" spans="1:5">
      <c r="A18" s="65"/>
      <c r="B18" s="65"/>
      <c r="C18" s="65"/>
      <c r="D18" s="65"/>
      <c r="E18" s="65"/>
    </row>
    <row r="19" spans="1:5">
      <c r="A19" s="65"/>
      <c r="B19" s="65"/>
      <c r="C19" s="65"/>
      <c r="D19" s="65"/>
      <c r="E19" s="65"/>
    </row>
  </sheetData>
  <sheetProtection sheet="1"/>
  <phoneticPr fontId="25" type="noConversion"/>
  <conditionalFormatting sqref="E3:E15">
    <cfRule type="cellIs" dxfId="0" priority="1" stopIfTrue="1" operator="notEqual">
      <formula>0</formula>
    </cfRule>
  </conditionalFormatting>
  <pageMargins left="0.79" right="0.56999999999999995" top="0.88" bottom="0.66" header="0.5" footer="0.5"/>
  <pageSetup paperSize="9"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G19"/>
  <sheetViews>
    <sheetView view="pageLayout" workbookViewId="0">
      <selection activeCell="A2" sqref="A2"/>
    </sheetView>
  </sheetViews>
  <sheetFormatPr defaultRowHeight="12.75"/>
  <cols>
    <col min="1" max="1" width="33.5" style="30" customWidth="1"/>
    <col min="2" max="2" width="13.83203125" style="29" customWidth="1"/>
    <col min="3" max="3" width="16.33203125" style="29" customWidth="1"/>
    <col min="4" max="4" width="15.5" style="29" customWidth="1"/>
    <col min="5" max="5" width="14" style="29" customWidth="1"/>
    <col min="6" max="6" width="15.5" style="29" customWidth="1"/>
    <col min="7" max="7" width="16.6640625" style="38" customWidth="1"/>
    <col min="8" max="9" width="12.83203125" style="29" customWidth="1"/>
    <col min="10" max="10" width="13.83203125" style="29" customWidth="1"/>
    <col min="11" max="16384" width="9.33203125" style="29"/>
  </cols>
  <sheetData>
    <row r="1" spans="1:7" ht="25.5" customHeight="1">
      <c r="A1" s="426" t="s">
        <v>0</v>
      </c>
      <c r="B1" s="426"/>
      <c r="C1" s="426"/>
      <c r="D1" s="426"/>
      <c r="E1" s="426"/>
      <c r="F1" s="426"/>
      <c r="G1" s="426"/>
    </row>
    <row r="2" spans="1:7" ht="22.5" customHeight="1" thickBot="1">
      <c r="A2" s="79"/>
      <c r="B2" s="38"/>
      <c r="C2" s="38"/>
      <c r="D2" s="38"/>
      <c r="E2" s="38"/>
      <c r="F2" s="38"/>
      <c r="G2" s="33" t="s">
        <v>51</v>
      </c>
    </row>
    <row r="3" spans="1:7" s="31" customFormat="1" ht="44.25" customHeight="1" thickBot="1">
      <c r="A3" s="80" t="s">
        <v>55</v>
      </c>
      <c r="B3" s="81" t="s">
        <v>56</v>
      </c>
      <c r="C3" s="340" t="s">
        <v>57</v>
      </c>
      <c r="D3" s="340" t="s">
        <v>417</v>
      </c>
      <c r="E3" s="340" t="s">
        <v>414</v>
      </c>
      <c r="F3" s="340" t="s">
        <v>417</v>
      </c>
      <c r="G3" s="340" t="s">
        <v>361</v>
      </c>
    </row>
    <row r="4" spans="1:7" s="38" customFormat="1" ht="12" customHeight="1" thickBot="1">
      <c r="A4" s="35">
        <v>1</v>
      </c>
      <c r="B4" s="36">
        <v>2</v>
      </c>
      <c r="C4" s="381">
        <v>3</v>
      </c>
      <c r="D4" s="381">
        <v>4</v>
      </c>
      <c r="E4" s="381"/>
      <c r="F4" s="381">
        <v>5</v>
      </c>
      <c r="G4" s="381" t="s">
        <v>60</v>
      </c>
    </row>
    <row r="5" spans="1:7" ht="15.95" customHeight="1">
      <c r="A5" s="243" t="s">
        <v>400</v>
      </c>
      <c r="B5" s="23">
        <v>2000</v>
      </c>
      <c r="C5" s="245" t="s">
        <v>401</v>
      </c>
      <c r="D5" s="23">
        <v>2000</v>
      </c>
      <c r="E5" s="23"/>
      <c r="F5" s="23">
        <v>2000</v>
      </c>
      <c r="G5" s="382"/>
    </row>
    <row r="6" spans="1:7" ht="15.95" customHeight="1">
      <c r="A6" s="243" t="s">
        <v>402</v>
      </c>
      <c r="B6" s="23">
        <v>1000</v>
      </c>
      <c r="C6" s="245" t="s">
        <v>401</v>
      </c>
      <c r="D6" s="23">
        <v>1000</v>
      </c>
      <c r="E6" s="23">
        <v>-700</v>
      </c>
      <c r="F6" s="23">
        <v>300</v>
      </c>
      <c r="G6" s="382"/>
    </row>
    <row r="7" spans="1:7" ht="15.95" customHeight="1">
      <c r="A7" s="243" t="s">
        <v>407</v>
      </c>
      <c r="B7" s="23">
        <v>9606</v>
      </c>
      <c r="C7" s="245" t="s">
        <v>401</v>
      </c>
      <c r="D7" s="23">
        <v>9606</v>
      </c>
      <c r="E7" s="23">
        <v>-3510</v>
      </c>
      <c r="F7" s="23">
        <v>6096</v>
      </c>
      <c r="G7" s="382"/>
    </row>
    <row r="8" spans="1:7" ht="15.95" customHeight="1">
      <c r="A8" s="376" t="s">
        <v>412</v>
      </c>
      <c r="B8" s="23">
        <v>1000</v>
      </c>
      <c r="C8" s="245" t="s">
        <v>401</v>
      </c>
      <c r="D8" s="23">
        <v>1000</v>
      </c>
      <c r="E8" s="23">
        <v>-1000</v>
      </c>
      <c r="F8" s="23">
        <v>0</v>
      </c>
      <c r="G8" s="382"/>
    </row>
    <row r="9" spans="1:7" ht="15.95" customHeight="1">
      <c r="A9" s="243" t="s">
        <v>418</v>
      </c>
      <c r="B9" s="23">
        <v>1270</v>
      </c>
      <c r="C9" s="245" t="s">
        <v>401</v>
      </c>
      <c r="D9" s="23">
        <v>1270</v>
      </c>
      <c r="E9" s="23"/>
      <c r="F9" s="23">
        <v>1270</v>
      </c>
      <c r="G9" s="382"/>
    </row>
    <row r="10" spans="1:7" ht="15.95" customHeight="1">
      <c r="A10" s="244" t="s">
        <v>427</v>
      </c>
      <c r="B10" s="23">
        <v>309</v>
      </c>
      <c r="C10" s="245" t="s">
        <v>401</v>
      </c>
      <c r="D10" s="23"/>
      <c r="E10" s="23">
        <v>309</v>
      </c>
      <c r="F10" s="23">
        <v>309</v>
      </c>
      <c r="G10" s="382"/>
    </row>
    <row r="11" spans="1:7" ht="15.95" customHeight="1">
      <c r="A11" s="243" t="s">
        <v>428</v>
      </c>
      <c r="B11" s="23">
        <v>282</v>
      </c>
      <c r="C11" s="245" t="s">
        <v>401</v>
      </c>
      <c r="D11" s="23"/>
      <c r="E11" s="23">
        <v>282</v>
      </c>
      <c r="F11" s="23">
        <v>282</v>
      </c>
      <c r="G11" s="382"/>
    </row>
    <row r="12" spans="1:7" ht="15.95" customHeight="1">
      <c r="A12" s="243" t="s">
        <v>429</v>
      </c>
      <c r="B12" s="23">
        <v>445</v>
      </c>
      <c r="C12" s="245" t="s">
        <v>401</v>
      </c>
      <c r="D12" s="23">
        <v>445</v>
      </c>
      <c r="E12" s="23"/>
      <c r="F12" s="23">
        <v>445</v>
      </c>
      <c r="G12" s="382"/>
    </row>
    <row r="13" spans="1:7" ht="15.95" customHeight="1">
      <c r="A13" s="243" t="s">
        <v>430</v>
      </c>
      <c r="B13" s="23">
        <v>30</v>
      </c>
      <c r="C13" s="245" t="s">
        <v>401</v>
      </c>
      <c r="D13" s="23"/>
      <c r="E13" s="23">
        <v>30</v>
      </c>
      <c r="F13" s="23">
        <v>30</v>
      </c>
      <c r="G13" s="382"/>
    </row>
    <row r="14" spans="1:7" ht="15.95" customHeight="1">
      <c r="A14" s="243" t="s">
        <v>431</v>
      </c>
      <c r="B14" s="23">
        <v>100</v>
      </c>
      <c r="C14" s="245" t="s">
        <v>401</v>
      </c>
      <c r="D14" s="23">
        <v>100</v>
      </c>
      <c r="E14" s="23"/>
      <c r="F14" s="23">
        <v>100</v>
      </c>
      <c r="G14" s="382"/>
    </row>
    <row r="15" spans="1:7" ht="15.95" customHeight="1">
      <c r="A15" s="243"/>
      <c r="B15" s="23"/>
      <c r="C15" s="245"/>
      <c r="D15" s="23"/>
      <c r="E15" s="23"/>
      <c r="F15" s="23"/>
      <c r="G15" s="382"/>
    </row>
    <row r="16" spans="1:7" ht="15.95" customHeight="1">
      <c r="A16" s="243"/>
      <c r="B16" s="23"/>
      <c r="C16" s="245"/>
      <c r="D16" s="23"/>
      <c r="E16" s="23"/>
      <c r="F16" s="23"/>
      <c r="G16" s="382"/>
    </row>
    <row r="17" spans="1:7" ht="15.95" customHeight="1">
      <c r="A17" s="243"/>
      <c r="B17" s="23"/>
      <c r="C17" s="245"/>
      <c r="D17" s="23"/>
      <c r="E17" s="23"/>
      <c r="F17" s="23"/>
      <c r="G17" s="382"/>
    </row>
    <row r="18" spans="1:7" ht="15.95" customHeight="1" thickBot="1">
      <c r="A18" s="39"/>
      <c r="B18" s="24"/>
      <c r="C18" s="245"/>
      <c r="D18" s="23"/>
      <c r="E18" s="23"/>
      <c r="F18" s="23"/>
      <c r="G18" s="382"/>
    </row>
    <row r="19" spans="1:7" s="41" customFormat="1" ht="18" customHeight="1" thickBot="1">
      <c r="A19" s="82" t="s">
        <v>54</v>
      </c>
      <c r="B19" s="40">
        <v>13606</v>
      </c>
      <c r="C19" s="380"/>
      <c r="D19" s="383">
        <f>SUM(D5:D18)</f>
        <v>15421</v>
      </c>
      <c r="E19" s="383">
        <v>-4589</v>
      </c>
      <c r="F19" s="383">
        <v>10832</v>
      </c>
      <c r="G19" s="383"/>
    </row>
  </sheetData>
  <mergeCells count="1">
    <mergeCell ref="A1:G1"/>
  </mergeCells>
  <phoneticPr fontId="0" type="noConversion"/>
  <printOptions horizontalCentered="1"/>
  <pageMargins left="0.78740157480314965" right="0.78740157480314965" top="1.02" bottom="0.98425196850393704" header="0.78740157480314965" footer="0.78740157480314965"/>
  <pageSetup paperSize="9" scale="105" orientation="landscape" horizontalDpi="300" verticalDpi="300" r:id="rId1"/>
  <headerFooter alignWithMargins="0">
    <oddHeader>&amp;R&amp;"Times New Roman CE,Félkövér dőlt"&amp;11 3. melléklet a ……/2014. (….) önkormányzati rendelethez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G24"/>
  <sheetViews>
    <sheetView view="pageLayout" topLeftCell="E1" workbookViewId="0">
      <selection activeCell="E25" sqref="E25"/>
    </sheetView>
  </sheetViews>
  <sheetFormatPr defaultRowHeight="12.75"/>
  <cols>
    <col min="1" max="1" width="46.6640625" style="30" customWidth="1"/>
    <col min="2" max="2" width="15.6640625" style="29" customWidth="1"/>
    <col min="3" max="3" width="14.83203125" style="29" customWidth="1"/>
    <col min="4" max="4" width="15.83203125" style="29" customWidth="1"/>
    <col min="5" max="5" width="12.33203125" style="29" customWidth="1"/>
    <col min="6" max="6" width="13.6640625" style="29" customWidth="1"/>
    <col min="7" max="7" width="18.83203125" style="29" customWidth="1"/>
    <col min="8" max="9" width="12.83203125" style="29" customWidth="1"/>
    <col min="10" max="10" width="13.83203125" style="29" customWidth="1"/>
    <col min="11" max="16384" width="9.33203125" style="29"/>
  </cols>
  <sheetData>
    <row r="1" spans="1:7" ht="24.75" customHeight="1">
      <c r="A1" s="426" t="s">
        <v>1</v>
      </c>
      <c r="B1" s="426"/>
      <c r="C1" s="426"/>
      <c r="D1" s="426"/>
      <c r="E1" s="426"/>
      <c r="F1" s="426"/>
      <c r="G1" s="426"/>
    </row>
    <row r="2" spans="1:7" ht="23.25" customHeight="1" thickBot="1">
      <c r="A2" s="79"/>
      <c r="B2" s="38"/>
      <c r="C2" s="38"/>
      <c r="D2" s="38"/>
      <c r="E2" s="38"/>
      <c r="F2" s="38"/>
      <c r="G2" s="33" t="s">
        <v>51</v>
      </c>
    </row>
    <row r="3" spans="1:7" s="31" customFormat="1" ht="48.75" customHeight="1" thickBot="1">
      <c r="A3" s="80" t="s">
        <v>58</v>
      </c>
      <c r="B3" s="81" t="s">
        <v>56</v>
      </c>
      <c r="C3" s="81" t="s">
        <v>57</v>
      </c>
      <c r="D3" s="81" t="s">
        <v>423</v>
      </c>
      <c r="E3" s="81" t="s">
        <v>414</v>
      </c>
      <c r="F3" s="81" t="s">
        <v>417</v>
      </c>
      <c r="G3" s="34" t="s">
        <v>362</v>
      </c>
    </row>
    <row r="4" spans="1:7" s="38" customFormat="1" ht="15" customHeight="1" thickBot="1">
      <c r="A4" s="35">
        <v>1</v>
      </c>
      <c r="B4" s="36">
        <v>2</v>
      </c>
      <c r="C4" s="36">
        <v>3</v>
      </c>
      <c r="D4" s="36">
        <v>4</v>
      </c>
      <c r="E4" s="36">
        <v>5</v>
      </c>
      <c r="F4" s="36">
        <v>5</v>
      </c>
      <c r="G4" s="37">
        <v>7</v>
      </c>
    </row>
    <row r="5" spans="1:7" ht="15.95" customHeight="1">
      <c r="A5" s="42" t="s">
        <v>403</v>
      </c>
      <c r="B5" s="43">
        <v>6030</v>
      </c>
      <c r="C5" s="246" t="s">
        <v>401</v>
      </c>
      <c r="D5" s="43">
        <v>6030</v>
      </c>
      <c r="E5" s="43"/>
      <c r="F5" s="43">
        <v>6030</v>
      </c>
      <c r="G5" s="44"/>
    </row>
    <row r="6" spans="1:7" ht="15.95" customHeight="1">
      <c r="A6" s="42" t="s">
        <v>411</v>
      </c>
      <c r="B6" s="43">
        <v>5000</v>
      </c>
      <c r="C6" s="246" t="s">
        <v>401</v>
      </c>
      <c r="D6" s="43">
        <v>5000</v>
      </c>
      <c r="E6" s="43"/>
      <c r="F6" s="43">
        <v>5000</v>
      </c>
      <c r="G6" s="44"/>
    </row>
    <row r="7" spans="1:7" ht="15.95" customHeight="1">
      <c r="A7" s="42" t="s">
        <v>416</v>
      </c>
      <c r="B7" s="43"/>
      <c r="C7" s="246" t="s">
        <v>401</v>
      </c>
      <c r="D7" s="43">
        <v>950</v>
      </c>
      <c r="E7" s="43">
        <v>101</v>
      </c>
      <c r="F7" s="43">
        <v>1051</v>
      </c>
      <c r="G7" s="44"/>
    </row>
    <row r="8" spans="1:7" ht="15.95" customHeight="1">
      <c r="A8" s="42"/>
      <c r="B8" s="43"/>
      <c r="C8" s="246"/>
      <c r="D8" s="43"/>
      <c r="E8" s="43"/>
      <c r="F8" s="43"/>
      <c r="G8" s="44">
        <f t="shared" ref="G8:G23" si="0">B8-D8-F8</f>
        <v>0</v>
      </c>
    </row>
    <row r="9" spans="1:7" ht="15.95" customHeight="1">
      <c r="A9" s="42"/>
      <c r="B9" s="43"/>
      <c r="C9" s="246"/>
      <c r="D9" s="43"/>
      <c r="E9" s="43"/>
      <c r="F9" s="43"/>
      <c r="G9" s="44">
        <f t="shared" si="0"/>
        <v>0</v>
      </c>
    </row>
    <row r="10" spans="1:7" ht="15.95" customHeight="1">
      <c r="A10" s="42"/>
      <c r="B10" s="43"/>
      <c r="C10" s="246"/>
      <c r="D10" s="43"/>
      <c r="E10" s="43"/>
      <c r="F10" s="43"/>
      <c r="G10" s="44">
        <f t="shared" si="0"/>
        <v>0</v>
      </c>
    </row>
    <row r="11" spans="1:7" ht="15.95" customHeight="1">
      <c r="A11" s="42"/>
      <c r="B11" s="43"/>
      <c r="C11" s="246"/>
      <c r="D11" s="43"/>
      <c r="E11" s="43"/>
      <c r="F11" s="43"/>
      <c r="G11" s="44">
        <f t="shared" si="0"/>
        <v>0</v>
      </c>
    </row>
    <row r="12" spans="1:7" ht="15.95" customHeight="1">
      <c r="A12" s="42"/>
      <c r="B12" s="43"/>
      <c r="C12" s="246"/>
      <c r="D12" s="43"/>
      <c r="E12" s="43"/>
      <c r="F12" s="43"/>
      <c r="G12" s="44">
        <f t="shared" si="0"/>
        <v>0</v>
      </c>
    </row>
    <row r="13" spans="1:7" ht="15.95" customHeight="1">
      <c r="A13" s="42"/>
      <c r="B13" s="43"/>
      <c r="C13" s="246"/>
      <c r="D13" s="43"/>
      <c r="E13" s="43"/>
      <c r="F13" s="43"/>
      <c r="G13" s="44">
        <f t="shared" si="0"/>
        <v>0</v>
      </c>
    </row>
    <row r="14" spans="1:7" ht="15.95" customHeight="1">
      <c r="A14" s="42"/>
      <c r="B14" s="43"/>
      <c r="C14" s="246"/>
      <c r="D14" s="43"/>
      <c r="E14" s="43"/>
      <c r="F14" s="43"/>
      <c r="G14" s="44">
        <f t="shared" si="0"/>
        <v>0</v>
      </c>
    </row>
    <row r="15" spans="1:7" ht="15.95" customHeight="1">
      <c r="A15" s="42"/>
      <c r="B15" s="43"/>
      <c r="C15" s="246"/>
      <c r="D15" s="43"/>
      <c r="E15" s="43"/>
      <c r="F15" s="43"/>
      <c r="G15" s="44">
        <f t="shared" si="0"/>
        <v>0</v>
      </c>
    </row>
    <row r="16" spans="1:7" ht="15.95" customHeight="1">
      <c r="A16" s="42"/>
      <c r="B16" s="43"/>
      <c r="C16" s="246"/>
      <c r="D16" s="43"/>
      <c r="E16" s="43"/>
      <c r="F16" s="43"/>
      <c r="G16" s="44">
        <f t="shared" si="0"/>
        <v>0</v>
      </c>
    </row>
    <row r="17" spans="1:7" ht="15.95" customHeight="1">
      <c r="A17" s="42"/>
      <c r="B17" s="43"/>
      <c r="C17" s="246"/>
      <c r="D17" s="43"/>
      <c r="E17" s="43"/>
      <c r="F17" s="43"/>
      <c r="G17" s="44">
        <f t="shared" si="0"/>
        <v>0</v>
      </c>
    </row>
    <row r="18" spans="1:7" ht="15.95" customHeight="1">
      <c r="A18" s="42"/>
      <c r="B18" s="43"/>
      <c r="C18" s="246"/>
      <c r="D18" s="43"/>
      <c r="E18" s="43"/>
      <c r="F18" s="43"/>
      <c r="G18" s="44">
        <f t="shared" si="0"/>
        <v>0</v>
      </c>
    </row>
    <row r="19" spans="1:7" ht="15.95" customHeight="1">
      <c r="A19" s="42"/>
      <c r="B19" s="43"/>
      <c r="C19" s="246"/>
      <c r="D19" s="43"/>
      <c r="E19" s="43"/>
      <c r="F19" s="43"/>
      <c r="G19" s="44">
        <f t="shared" si="0"/>
        <v>0</v>
      </c>
    </row>
    <row r="20" spans="1:7" ht="15.95" customHeight="1">
      <c r="A20" s="42"/>
      <c r="B20" s="43"/>
      <c r="C20" s="246"/>
      <c r="D20" s="43"/>
      <c r="E20" s="43"/>
      <c r="F20" s="43"/>
      <c r="G20" s="44">
        <f t="shared" si="0"/>
        <v>0</v>
      </c>
    </row>
    <row r="21" spans="1:7" ht="15.95" customHeight="1">
      <c r="A21" s="42"/>
      <c r="B21" s="43"/>
      <c r="C21" s="246"/>
      <c r="D21" s="43"/>
      <c r="E21" s="43"/>
      <c r="F21" s="43"/>
      <c r="G21" s="44">
        <f t="shared" si="0"/>
        <v>0</v>
      </c>
    </row>
    <row r="22" spans="1:7" ht="15.95" customHeight="1">
      <c r="A22" s="42"/>
      <c r="B22" s="43"/>
      <c r="C22" s="246"/>
      <c r="D22" s="43"/>
      <c r="E22" s="43"/>
      <c r="F22" s="43"/>
      <c r="G22" s="44">
        <f t="shared" si="0"/>
        <v>0</v>
      </c>
    </row>
    <row r="23" spans="1:7" ht="15.95" customHeight="1" thickBot="1">
      <c r="A23" s="45"/>
      <c r="B23" s="46"/>
      <c r="C23" s="247"/>
      <c r="D23" s="46"/>
      <c r="E23" s="46"/>
      <c r="F23" s="46"/>
      <c r="G23" s="47">
        <f t="shared" si="0"/>
        <v>0</v>
      </c>
    </row>
    <row r="24" spans="1:7" s="41" customFormat="1" ht="18" customHeight="1" thickBot="1">
      <c r="A24" s="82" t="s">
        <v>54</v>
      </c>
      <c r="B24" s="83">
        <f>SUM(B5:B23)</f>
        <v>11030</v>
      </c>
      <c r="C24" s="60"/>
      <c r="D24" s="83">
        <v>11980</v>
      </c>
      <c r="E24" s="83">
        <v>101</v>
      </c>
      <c r="F24" s="83">
        <v>12081</v>
      </c>
      <c r="G24" s="48">
        <f>SUM(G5:G23)</f>
        <v>0</v>
      </c>
    </row>
  </sheetData>
  <mergeCells count="1">
    <mergeCell ref="A1:G1"/>
  </mergeCells>
  <phoneticPr fontId="0" type="noConversion"/>
  <printOptions horizontalCentered="1"/>
  <pageMargins left="0.78740157480314965" right="0.78740157480314965" top="1.2369791666666667" bottom="0.98425196850393704" header="0.78740157480314965" footer="0.78740157480314965"/>
  <pageSetup paperSize="9" scale="95" orientation="landscape" horizontalDpi="300" verticalDpi="300" r:id="rId1"/>
  <headerFooter alignWithMargins="0">
    <oddHeader xml:space="preserve">&amp;R&amp;"Times New Roman CE,Félkövér dőlt"&amp;12 &amp;11 4. melléklet a ……/2014. (….) önkormányzati rendelethez&amp;"Times New Roman CE,Normál"&amp;10
  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Munka4">
    <tabColor rgb="FF92D050"/>
  </sheetPr>
  <dimension ref="A1:N148"/>
  <sheetViews>
    <sheetView zoomScaleSheetLayoutView="85" workbookViewId="0">
      <selection activeCell="G4" sqref="G4"/>
    </sheetView>
  </sheetViews>
  <sheetFormatPr defaultRowHeight="12.75"/>
  <cols>
    <col min="1" max="1" width="13.83203125" style="184" customWidth="1"/>
    <col min="2" max="2" width="59.1640625" style="185" customWidth="1"/>
    <col min="3" max="4" width="10.83203125" style="185" customWidth="1"/>
    <col min="5" max="5" width="8.33203125" style="185" customWidth="1"/>
    <col min="6" max="6" width="11.33203125" style="186" customWidth="1"/>
    <col min="7" max="16384" width="9.33203125" style="2"/>
  </cols>
  <sheetData>
    <row r="1" spans="1:6" s="1" customFormat="1" ht="16.5" customHeight="1" thickBot="1">
      <c r="A1" s="88"/>
      <c r="B1" s="427" t="s">
        <v>432</v>
      </c>
      <c r="C1" s="427"/>
      <c r="D1" s="427"/>
      <c r="E1" s="427"/>
      <c r="F1" s="428"/>
    </row>
    <row r="2" spans="1:6" s="55" customFormat="1" ht="21" customHeight="1">
      <c r="A2" s="190" t="s">
        <v>52</v>
      </c>
      <c r="B2" s="161" t="s">
        <v>136</v>
      </c>
      <c r="C2" s="249"/>
      <c r="D2" s="249"/>
      <c r="E2" s="249"/>
      <c r="F2" s="163" t="s">
        <v>40</v>
      </c>
    </row>
    <row r="3" spans="1:6" s="55" customFormat="1" ht="16.5" thickBot="1">
      <c r="A3" s="90" t="s">
        <v>131</v>
      </c>
      <c r="B3" s="162" t="s">
        <v>369</v>
      </c>
      <c r="C3" s="250"/>
      <c r="D3" s="250"/>
      <c r="E3" s="250"/>
      <c r="F3" s="164"/>
    </row>
    <row r="4" spans="1:6" s="56" customFormat="1" ht="15.95" customHeight="1" thickBot="1">
      <c r="A4" s="91"/>
      <c r="B4" s="91"/>
      <c r="C4" s="91"/>
      <c r="D4" s="91"/>
      <c r="E4" s="91"/>
      <c r="F4" s="92" t="s">
        <v>41</v>
      </c>
    </row>
    <row r="5" spans="1:6" ht="36.75" thickBot="1">
      <c r="A5" s="191" t="s">
        <v>133</v>
      </c>
      <c r="B5" s="93" t="s">
        <v>42</v>
      </c>
      <c r="C5" s="251" t="s">
        <v>43</v>
      </c>
      <c r="D5" s="251" t="s">
        <v>415</v>
      </c>
      <c r="E5" s="251" t="s">
        <v>414</v>
      </c>
      <c r="F5" s="165" t="s">
        <v>415</v>
      </c>
    </row>
    <row r="6" spans="1:6" s="49" customFormat="1" ht="12.95" customHeight="1" thickBot="1">
      <c r="A6" s="84">
        <v>1</v>
      </c>
      <c r="B6" s="85">
        <v>2</v>
      </c>
      <c r="C6" s="252"/>
      <c r="D6" s="252"/>
      <c r="E6" s="252"/>
      <c r="F6" s="86">
        <v>3</v>
      </c>
    </row>
    <row r="7" spans="1:6" s="49" customFormat="1" ht="15.95" customHeight="1" thickBot="1">
      <c r="A7" s="95"/>
      <c r="B7" s="96" t="s">
        <v>44</v>
      </c>
      <c r="C7" s="96"/>
      <c r="D7" s="96"/>
      <c r="E7" s="96"/>
      <c r="F7" s="166"/>
    </row>
    <row r="8" spans="1:6" s="49" customFormat="1" ht="12" customHeight="1" thickBot="1">
      <c r="A8" s="27" t="s">
        <v>8</v>
      </c>
      <c r="B8" s="19" t="s">
        <v>163</v>
      </c>
      <c r="C8" s="298">
        <v>181789</v>
      </c>
      <c r="D8" s="298">
        <v>185999</v>
      </c>
      <c r="E8" s="286">
        <v>2109</v>
      </c>
      <c r="F8" s="118">
        <v>188108</v>
      </c>
    </row>
    <row r="9" spans="1:6" s="57" customFormat="1" ht="12" customHeight="1">
      <c r="A9" s="216" t="s">
        <v>72</v>
      </c>
      <c r="B9" s="199" t="s">
        <v>164</v>
      </c>
      <c r="C9" s="299">
        <v>73546</v>
      </c>
      <c r="D9" s="299">
        <v>73546</v>
      </c>
      <c r="E9" s="287"/>
      <c r="F9" s="121">
        <v>73546</v>
      </c>
    </row>
    <row r="10" spans="1:6" s="58" customFormat="1" ht="12" customHeight="1">
      <c r="A10" s="217" t="s">
        <v>73</v>
      </c>
      <c r="B10" s="200" t="s">
        <v>165</v>
      </c>
      <c r="C10" s="300">
        <v>22990</v>
      </c>
      <c r="D10" s="300">
        <v>22990</v>
      </c>
      <c r="E10" s="288">
        <v>141</v>
      </c>
      <c r="F10" s="120">
        <v>23131</v>
      </c>
    </row>
    <row r="11" spans="1:6" s="58" customFormat="1" ht="12" customHeight="1">
      <c r="A11" s="217" t="s">
        <v>74</v>
      </c>
      <c r="B11" s="200" t="s">
        <v>166</v>
      </c>
      <c r="C11" s="300">
        <v>57708</v>
      </c>
      <c r="D11" s="300">
        <v>57063</v>
      </c>
      <c r="E11" s="288">
        <v>-75</v>
      </c>
      <c r="F11" s="120">
        <v>56988</v>
      </c>
    </row>
    <row r="12" spans="1:6" s="58" customFormat="1" ht="12" customHeight="1">
      <c r="A12" s="217" t="s">
        <v>75</v>
      </c>
      <c r="B12" s="200" t="s">
        <v>167</v>
      </c>
      <c r="C12" s="300">
        <v>2948</v>
      </c>
      <c r="D12" s="300">
        <v>2948</v>
      </c>
      <c r="E12" s="288"/>
      <c r="F12" s="120">
        <v>2948</v>
      </c>
    </row>
    <row r="13" spans="1:6" s="58" customFormat="1" ht="12" customHeight="1">
      <c r="A13" s="217" t="s">
        <v>92</v>
      </c>
      <c r="B13" s="200" t="s">
        <v>408</v>
      </c>
      <c r="C13" s="300"/>
      <c r="D13" s="300">
        <v>516</v>
      </c>
      <c r="E13" s="288">
        <v>242</v>
      </c>
      <c r="F13" s="120">
        <v>758</v>
      </c>
    </row>
    <row r="14" spans="1:6" s="58" customFormat="1" ht="12" customHeight="1" thickBot="1">
      <c r="A14" s="217" t="s">
        <v>76</v>
      </c>
      <c r="B14" s="200" t="s">
        <v>169</v>
      </c>
      <c r="C14" s="300">
        <v>24597</v>
      </c>
      <c r="D14" s="300">
        <v>28936</v>
      </c>
      <c r="E14" s="288">
        <v>1801</v>
      </c>
      <c r="F14" s="120">
        <v>30737</v>
      </c>
    </row>
    <row r="15" spans="1:6" s="57" customFormat="1" ht="12" customHeight="1" thickBot="1">
      <c r="A15" s="27" t="s">
        <v>9</v>
      </c>
      <c r="B15" s="113" t="s">
        <v>170</v>
      </c>
      <c r="C15" s="301">
        <v>29410</v>
      </c>
      <c r="D15" s="301">
        <v>29410</v>
      </c>
      <c r="E15" s="289">
        <v>18021</v>
      </c>
      <c r="F15" s="118">
        <v>47431</v>
      </c>
    </row>
    <row r="16" spans="1:6" s="57" customFormat="1" ht="12" customHeight="1">
      <c r="A16" s="216" t="s">
        <v>78</v>
      </c>
      <c r="B16" s="199" t="s">
        <v>171</v>
      </c>
      <c r="C16" s="299"/>
      <c r="D16" s="299"/>
      <c r="E16" s="287"/>
      <c r="F16" s="121"/>
    </row>
    <row r="17" spans="1:6" s="57" customFormat="1" ht="12" customHeight="1">
      <c r="A17" s="217" t="s">
        <v>79</v>
      </c>
      <c r="B17" s="200" t="s">
        <v>172</v>
      </c>
      <c r="C17" s="300"/>
      <c r="D17" s="300"/>
      <c r="E17" s="288"/>
      <c r="F17" s="120"/>
    </row>
    <row r="18" spans="1:6" s="57" customFormat="1" ht="12" customHeight="1">
      <c r="A18" s="217" t="s">
        <v>80</v>
      </c>
      <c r="B18" s="200" t="s">
        <v>392</v>
      </c>
      <c r="C18" s="300"/>
      <c r="D18" s="300"/>
      <c r="E18" s="288"/>
      <c r="F18" s="120"/>
    </row>
    <row r="19" spans="1:6" s="57" customFormat="1" ht="12" customHeight="1">
      <c r="A19" s="217" t="s">
        <v>81</v>
      </c>
      <c r="B19" s="200" t="s">
        <v>393</v>
      </c>
      <c r="C19" s="300"/>
      <c r="D19" s="300"/>
      <c r="E19" s="288"/>
      <c r="F19" s="120"/>
    </row>
    <row r="20" spans="1:6" s="57" customFormat="1" ht="12" customHeight="1">
      <c r="A20" s="217" t="s">
        <v>82</v>
      </c>
      <c r="B20" s="200" t="s">
        <v>173</v>
      </c>
      <c r="C20" s="300">
        <v>29410</v>
      </c>
      <c r="D20" s="300">
        <v>29410</v>
      </c>
      <c r="E20" s="288">
        <v>18021</v>
      </c>
      <c r="F20" s="120">
        <v>47431</v>
      </c>
    </row>
    <row r="21" spans="1:6" s="58" customFormat="1" ht="12" customHeight="1" thickBot="1">
      <c r="A21" s="218" t="s">
        <v>88</v>
      </c>
      <c r="B21" s="201" t="s">
        <v>174</v>
      </c>
      <c r="C21" s="302"/>
      <c r="D21" s="302"/>
      <c r="E21" s="290"/>
      <c r="F21" s="122"/>
    </row>
    <row r="22" spans="1:6" s="58" customFormat="1" ht="12" customHeight="1" thickBot="1">
      <c r="A22" s="27" t="s">
        <v>10</v>
      </c>
      <c r="B22" s="19" t="s">
        <v>175</v>
      </c>
      <c r="C22" s="298">
        <v>9126</v>
      </c>
      <c r="D22" s="298">
        <v>9226</v>
      </c>
      <c r="E22" s="286"/>
      <c r="F22" s="118">
        <v>9226</v>
      </c>
    </row>
    <row r="23" spans="1:6" s="58" customFormat="1" ht="12" customHeight="1">
      <c r="A23" s="216" t="s">
        <v>61</v>
      </c>
      <c r="B23" s="199" t="s">
        <v>176</v>
      </c>
      <c r="C23" s="299"/>
      <c r="D23" s="299">
        <v>100</v>
      </c>
      <c r="E23" s="287"/>
      <c r="F23" s="121">
        <v>100</v>
      </c>
    </row>
    <row r="24" spans="1:6" s="57" customFormat="1" ht="12" customHeight="1">
      <c r="A24" s="217" t="s">
        <v>62</v>
      </c>
      <c r="B24" s="200" t="s">
        <v>177</v>
      </c>
      <c r="C24" s="300"/>
      <c r="D24" s="300"/>
      <c r="E24" s="288"/>
      <c r="F24" s="120"/>
    </row>
    <row r="25" spans="1:6" s="58" customFormat="1" ht="12" customHeight="1">
      <c r="A25" s="217" t="s">
        <v>63</v>
      </c>
      <c r="B25" s="200" t="s">
        <v>394</v>
      </c>
      <c r="C25" s="300"/>
      <c r="D25" s="300"/>
      <c r="E25" s="288"/>
      <c r="F25" s="120"/>
    </row>
    <row r="26" spans="1:6" s="58" customFormat="1" ht="12" customHeight="1">
      <c r="A26" s="217" t="s">
        <v>64</v>
      </c>
      <c r="B26" s="200" t="s">
        <v>395</v>
      </c>
      <c r="C26" s="300"/>
      <c r="D26" s="300"/>
      <c r="E26" s="288"/>
      <c r="F26" s="120"/>
    </row>
    <row r="27" spans="1:6" s="58" customFormat="1" ht="12" customHeight="1">
      <c r="A27" s="217" t="s">
        <v>106</v>
      </c>
      <c r="B27" s="200" t="s">
        <v>178</v>
      </c>
      <c r="C27" s="300">
        <v>9126</v>
      </c>
      <c r="D27" s="300">
        <v>9126</v>
      </c>
      <c r="E27" s="288"/>
      <c r="F27" s="120">
        <v>9126</v>
      </c>
    </row>
    <row r="28" spans="1:6" s="58" customFormat="1" ht="12" customHeight="1" thickBot="1">
      <c r="A28" s="218" t="s">
        <v>107</v>
      </c>
      <c r="B28" s="201" t="s">
        <v>179</v>
      </c>
      <c r="C28" s="302"/>
      <c r="D28" s="302"/>
      <c r="E28" s="290"/>
      <c r="F28" s="122"/>
    </row>
    <row r="29" spans="1:6" s="58" customFormat="1" ht="12" customHeight="1" thickBot="1">
      <c r="A29" s="27" t="s">
        <v>108</v>
      </c>
      <c r="B29" s="19" t="s">
        <v>180</v>
      </c>
      <c r="C29" s="298">
        <v>40650</v>
      </c>
      <c r="D29" s="298">
        <v>44450</v>
      </c>
      <c r="E29" s="286">
        <v>2370</v>
      </c>
      <c r="F29" s="124">
        <v>46820</v>
      </c>
    </row>
    <row r="30" spans="1:6" s="58" customFormat="1" ht="12" customHeight="1">
      <c r="A30" s="216" t="s">
        <v>181</v>
      </c>
      <c r="B30" s="199" t="s">
        <v>187</v>
      </c>
      <c r="C30" s="299">
        <v>34650</v>
      </c>
      <c r="D30" s="299">
        <v>38150</v>
      </c>
      <c r="E30" s="287">
        <v>2000</v>
      </c>
      <c r="F30" s="194">
        <v>40150</v>
      </c>
    </row>
    <row r="31" spans="1:6" s="58" customFormat="1" ht="12" customHeight="1">
      <c r="A31" s="217" t="s">
        <v>182</v>
      </c>
      <c r="B31" s="200" t="s">
        <v>188</v>
      </c>
      <c r="C31" s="300">
        <v>34650</v>
      </c>
      <c r="D31" s="300">
        <v>38150</v>
      </c>
      <c r="E31" s="288">
        <v>-29650</v>
      </c>
      <c r="F31" s="120">
        <v>8500</v>
      </c>
    </row>
    <row r="32" spans="1:6" s="58" customFormat="1" ht="12" customHeight="1">
      <c r="A32" s="217" t="s">
        <v>183</v>
      </c>
      <c r="B32" s="200" t="s">
        <v>189</v>
      </c>
      <c r="C32" s="300"/>
      <c r="D32" s="300"/>
      <c r="E32" s="288">
        <v>31650</v>
      </c>
      <c r="F32" s="120">
        <v>31650</v>
      </c>
    </row>
    <row r="33" spans="1:6" s="58" customFormat="1" ht="12" customHeight="1">
      <c r="A33" s="217" t="s">
        <v>184</v>
      </c>
      <c r="B33" s="200" t="s">
        <v>190</v>
      </c>
      <c r="C33" s="300">
        <v>5500</v>
      </c>
      <c r="D33" s="300">
        <v>5500</v>
      </c>
      <c r="E33" s="288"/>
      <c r="F33" s="120">
        <v>5500</v>
      </c>
    </row>
    <row r="34" spans="1:6" s="58" customFormat="1" ht="12" customHeight="1">
      <c r="A34" s="217" t="s">
        <v>185</v>
      </c>
      <c r="B34" s="200" t="s">
        <v>191</v>
      </c>
      <c r="C34" s="300"/>
      <c r="D34" s="300"/>
      <c r="E34" s="288">
        <v>120</v>
      </c>
      <c r="F34" s="120">
        <v>120</v>
      </c>
    </row>
    <row r="35" spans="1:6" s="58" customFormat="1" ht="12" customHeight="1" thickBot="1">
      <c r="A35" s="218" t="s">
        <v>186</v>
      </c>
      <c r="B35" s="201" t="s">
        <v>192</v>
      </c>
      <c r="C35" s="302">
        <v>500</v>
      </c>
      <c r="D35" s="302">
        <v>800</v>
      </c>
      <c r="E35" s="290">
        <v>250</v>
      </c>
      <c r="F35" s="122">
        <v>1050</v>
      </c>
    </row>
    <row r="36" spans="1:6" s="58" customFormat="1" ht="12" customHeight="1" thickBot="1">
      <c r="A36" s="27" t="s">
        <v>12</v>
      </c>
      <c r="B36" s="19" t="s">
        <v>193</v>
      </c>
      <c r="C36" s="298">
        <v>32632</v>
      </c>
      <c r="D36" s="298">
        <v>33482</v>
      </c>
      <c r="E36" s="286">
        <v>-1240</v>
      </c>
      <c r="F36" s="118">
        <v>32242</v>
      </c>
    </row>
    <row r="37" spans="1:6" s="58" customFormat="1" ht="12" customHeight="1">
      <c r="A37" s="216" t="s">
        <v>65</v>
      </c>
      <c r="B37" s="199" t="s">
        <v>196</v>
      </c>
      <c r="C37" s="299">
        <v>750</v>
      </c>
      <c r="D37" s="299">
        <v>750</v>
      </c>
      <c r="E37" s="287"/>
      <c r="F37" s="121">
        <v>750</v>
      </c>
    </row>
    <row r="38" spans="1:6" s="58" customFormat="1" ht="12" customHeight="1">
      <c r="A38" s="217" t="s">
        <v>66</v>
      </c>
      <c r="B38" s="200" t="s">
        <v>197</v>
      </c>
      <c r="C38" s="300">
        <v>406</v>
      </c>
      <c r="D38" s="300">
        <v>406</v>
      </c>
      <c r="E38" s="288"/>
      <c r="F38" s="120">
        <v>406</v>
      </c>
    </row>
    <row r="39" spans="1:6" s="58" customFormat="1" ht="12" customHeight="1">
      <c r="A39" s="217" t="s">
        <v>67</v>
      </c>
      <c r="B39" s="200" t="s">
        <v>198</v>
      </c>
      <c r="C39" s="300"/>
      <c r="D39" s="300"/>
      <c r="E39" s="288"/>
      <c r="F39" s="120"/>
    </row>
    <row r="40" spans="1:6" s="58" customFormat="1" ht="12" customHeight="1">
      <c r="A40" s="217" t="s">
        <v>110</v>
      </c>
      <c r="B40" s="200" t="s">
        <v>199</v>
      </c>
      <c r="C40" s="300">
        <v>2600</v>
      </c>
      <c r="D40" s="300">
        <v>2600</v>
      </c>
      <c r="E40" s="288"/>
      <c r="F40" s="120">
        <v>2600</v>
      </c>
    </row>
    <row r="41" spans="1:6" s="58" customFormat="1" ht="12" customHeight="1">
      <c r="A41" s="217" t="s">
        <v>111</v>
      </c>
      <c r="B41" s="200" t="s">
        <v>200</v>
      </c>
      <c r="C41" s="300">
        <v>22492</v>
      </c>
      <c r="D41" s="300">
        <v>22492</v>
      </c>
      <c r="E41" s="288">
        <v>-1000</v>
      </c>
      <c r="F41" s="120">
        <v>21492</v>
      </c>
    </row>
    <row r="42" spans="1:6" s="58" customFormat="1" ht="12" customHeight="1">
      <c r="A42" s="217" t="s">
        <v>112</v>
      </c>
      <c r="B42" s="200" t="s">
        <v>201</v>
      </c>
      <c r="C42" s="300">
        <v>6384</v>
      </c>
      <c r="D42" s="300">
        <v>6384</v>
      </c>
      <c r="E42" s="288">
        <v>-270</v>
      </c>
      <c r="F42" s="120">
        <v>6114</v>
      </c>
    </row>
    <row r="43" spans="1:6" s="58" customFormat="1" ht="12" customHeight="1">
      <c r="A43" s="217" t="s">
        <v>113</v>
      </c>
      <c r="B43" s="200" t="s">
        <v>202</v>
      </c>
      <c r="C43" s="300"/>
      <c r="D43" s="300"/>
      <c r="E43" s="288"/>
      <c r="F43" s="120"/>
    </row>
    <row r="44" spans="1:6" s="58" customFormat="1" ht="12" customHeight="1">
      <c r="A44" s="217" t="s">
        <v>114</v>
      </c>
      <c r="B44" s="200" t="s">
        <v>203</v>
      </c>
      <c r="C44" s="300"/>
      <c r="D44" s="300">
        <v>300</v>
      </c>
      <c r="E44" s="288">
        <v>30</v>
      </c>
      <c r="F44" s="120">
        <v>330</v>
      </c>
    </row>
    <row r="45" spans="1:6" s="58" customFormat="1" ht="12" customHeight="1">
      <c r="A45" s="217" t="s">
        <v>194</v>
      </c>
      <c r="B45" s="200" t="s">
        <v>204</v>
      </c>
      <c r="C45" s="300"/>
      <c r="D45" s="300"/>
      <c r="E45" s="288"/>
      <c r="F45" s="123"/>
    </row>
    <row r="46" spans="1:6" s="58" customFormat="1" ht="12" customHeight="1" thickBot="1">
      <c r="A46" s="218" t="s">
        <v>195</v>
      </c>
      <c r="B46" s="201" t="s">
        <v>205</v>
      </c>
      <c r="C46" s="302"/>
      <c r="D46" s="302">
        <v>550</v>
      </c>
      <c r="E46" s="290"/>
      <c r="F46" s="189">
        <v>550</v>
      </c>
    </row>
    <row r="47" spans="1:6" s="58" customFormat="1" ht="12" customHeight="1" thickBot="1">
      <c r="A47" s="27" t="s">
        <v>13</v>
      </c>
      <c r="B47" s="19" t="s">
        <v>206</v>
      </c>
      <c r="C47" s="298">
        <v>2055</v>
      </c>
      <c r="D47" s="298">
        <v>2055</v>
      </c>
      <c r="E47" s="286"/>
      <c r="F47" s="118">
        <v>2055</v>
      </c>
    </row>
    <row r="48" spans="1:6" s="58" customFormat="1" ht="12" customHeight="1">
      <c r="A48" s="216" t="s">
        <v>68</v>
      </c>
      <c r="B48" s="199" t="s">
        <v>210</v>
      </c>
      <c r="C48" s="299"/>
      <c r="D48" s="299"/>
      <c r="E48" s="287"/>
      <c r="F48" s="241"/>
    </row>
    <row r="49" spans="1:6" s="58" customFormat="1" ht="12" customHeight="1">
      <c r="A49" s="217" t="s">
        <v>69</v>
      </c>
      <c r="B49" s="200" t="s">
        <v>211</v>
      </c>
      <c r="C49" s="300">
        <v>2055</v>
      </c>
      <c r="D49" s="300">
        <v>2055</v>
      </c>
      <c r="E49" s="288"/>
      <c r="F49" s="123">
        <v>2055</v>
      </c>
    </row>
    <row r="50" spans="1:6" s="58" customFormat="1" ht="12" customHeight="1">
      <c r="A50" s="217" t="s">
        <v>207</v>
      </c>
      <c r="B50" s="200" t="s">
        <v>212</v>
      </c>
      <c r="C50" s="300"/>
      <c r="D50" s="300"/>
      <c r="E50" s="288"/>
      <c r="F50" s="123"/>
    </row>
    <row r="51" spans="1:6" s="58" customFormat="1" ht="12" customHeight="1">
      <c r="A51" s="217" t="s">
        <v>208</v>
      </c>
      <c r="B51" s="200" t="s">
        <v>213</v>
      </c>
      <c r="C51" s="300"/>
      <c r="D51" s="300"/>
      <c r="E51" s="288"/>
      <c r="F51" s="123"/>
    </row>
    <row r="52" spans="1:6" s="58" customFormat="1" ht="12" customHeight="1" thickBot="1">
      <c r="A52" s="218" t="s">
        <v>209</v>
      </c>
      <c r="B52" s="201" t="s">
        <v>214</v>
      </c>
      <c r="C52" s="302"/>
      <c r="D52" s="302"/>
      <c r="E52" s="290"/>
      <c r="F52" s="189"/>
    </row>
    <row r="53" spans="1:6" s="58" customFormat="1" ht="12" customHeight="1" thickBot="1">
      <c r="A53" s="27" t="s">
        <v>115</v>
      </c>
      <c r="B53" s="19" t="s">
        <v>215</v>
      </c>
      <c r="C53" s="298"/>
      <c r="D53" s="298"/>
      <c r="E53" s="286">
        <v>115</v>
      </c>
      <c r="F53" s="118">
        <v>115</v>
      </c>
    </row>
    <row r="54" spans="1:6" s="58" customFormat="1" ht="12" customHeight="1">
      <c r="A54" s="216" t="s">
        <v>70</v>
      </c>
      <c r="B54" s="199" t="s">
        <v>216</v>
      </c>
      <c r="C54" s="299"/>
      <c r="D54" s="299"/>
      <c r="E54" s="287"/>
      <c r="F54" s="121"/>
    </row>
    <row r="55" spans="1:6" s="58" customFormat="1" ht="12" customHeight="1">
      <c r="A55" s="217" t="s">
        <v>71</v>
      </c>
      <c r="B55" s="200" t="s">
        <v>396</v>
      </c>
      <c r="C55" s="300"/>
      <c r="D55" s="300"/>
      <c r="E55" s="288">
        <v>115</v>
      </c>
      <c r="F55" s="120">
        <v>115</v>
      </c>
    </row>
    <row r="56" spans="1:6" s="58" customFormat="1" ht="12" customHeight="1">
      <c r="A56" s="217" t="s">
        <v>219</v>
      </c>
      <c r="B56" s="200" t="s">
        <v>217</v>
      </c>
      <c r="C56" s="300"/>
      <c r="D56" s="300"/>
      <c r="E56" s="288"/>
      <c r="F56" s="120">
        <v>0</v>
      </c>
    </row>
    <row r="57" spans="1:6" s="58" customFormat="1" ht="12" customHeight="1" thickBot="1">
      <c r="A57" s="218" t="s">
        <v>220</v>
      </c>
      <c r="B57" s="201" t="s">
        <v>218</v>
      </c>
      <c r="C57" s="302"/>
      <c r="D57" s="302"/>
      <c r="E57" s="290"/>
      <c r="F57" s="122"/>
    </row>
    <row r="58" spans="1:6" s="58" customFormat="1" ht="12" customHeight="1" thickBot="1">
      <c r="A58" s="27" t="s">
        <v>15</v>
      </c>
      <c r="B58" s="113" t="s">
        <v>221</v>
      </c>
      <c r="C58" s="301"/>
      <c r="D58" s="301"/>
      <c r="E58" s="289"/>
      <c r="F58" s="118"/>
    </row>
    <row r="59" spans="1:6" s="58" customFormat="1" ht="12" customHeight="1">
      <c r="A59" s="216" t="s">
        <v>116</v>
      </c>
      <c r="B59" s="199" t="s">
        <v>223</v>
      </c>
      <c r="C59" s="299"/>
      <c r="D59" s="299"/>
      <c r="E59" s="287"/>
      <c r="F59" s="123"/>
    </row>
    <row r="60" spans="1:6" s="58" customFormat="1" ht="12" customHeight="1">
      <c r="A60" s="217" t="s">
        <v>117</v>
      </c>
      <c r="B60" s="200" t="s">
        <v>397</v>
      </c>
      <c r="C60" s="300"/>
      <c r="D60" s="300"/>
      <c r="E60" s="288"/>
      <c r="F60" s="123"/>
    </row>
    <row r="61" spans="1:6" s="58" customFormat="1" ht="12" customHeight="1">
      <c r="A61" s="217" t="s">
        <v>141</v>
      </c>
      <c r="B61" s="200" t="s">
        <v>224</v>
      </c>
      <c r="C61" s="300"/>
      <c r="D61" s="300"/>
      <c r="E61" s="288"/>
      <c r="F61" s="123"/>
    </row>
    <row r="62" spans="1:6" s="58" customFormat="1" ht="12" customHeight="1" thickBot="1">
      <c r="A62" s="218" t="s">
        <v>222</v>
      </c>
      <c r="B62" s="201" t="s">
        <v>225</v>
      </c>
      <c r="C62" s="302"/>
      <c r="D62" s="302"/>
      <c r="E62" s="290"/>
      <c r="F62" s="123"/>
    </row>
    <row r="63" spans="1:6" s="58" customFormat="1" ht="12" customHeight="1" thickBot="1">
      <c r="A63" s="27" t="s">
        <v>16</v>
      </c>
      <c r="B63" s="19" t="s">
        <v>226</v>
      </c>
      <c r="C63" s="298">
        <v>295662</v>
      </c>
      <c r="D63" s="298">
        <v>304622</v>
      </c>
      <c r="E63" s="286">
        <v>21375</v>
      </c>
      <c r="F63" s="124">
        <v>325997</v>
      </c>
    </row>
    <row r="64" spans="1:6" s="58" customFormat="1" ht="12" customHeight="1" thickBot="1">
      <c r="A64" s="219" t="s">
        <v>364</v>
      </c>
      <c r="B64" s="113" t="s">
        <v>228</v>
      </c>
      <c r="C64" s="301"/>
      <c r="D64" s="301"/>
      <c r="E64" s="289"/>
      <c r="F64" s="118">
        <f>SUM(F65:F67)</f>
        <v>0</v>
      </c>
    </row>
    <row r="65" spans="1:6" s="58" customFormat="1" ht="12" customHeight="1">
      <c r="A65" s="216" t="s">
        <v>261</v>
      </c>
      <c r="B65" s="199" t="s">
        <v>229</v>
      </c>
      <c r="C65" s="299"/>
      <c r="D65" s="299"/>
      <c r="E65" s="287"/>
      <c r="F65" s="123"/>
    </row>
    <row r="66" spans="1:6" s="58" customFormat="1" ht="12" customHeight="1">
      <c r="A66" s="217" t="s">
        <v>270</v>
      </c>
      <c r="B66" s="200" t="s">
        <v>230</v>
      </c>
      <c r="C66" s="300"/>
      <c r="D66" s="300"/>
      <c r="E66" s="288"/>
      <c r="F66" s="123"/>
    </row>
    <row r="67" spans="1:6" s="58" customFormat="1" ht="12" customHeight="1" thickBot="1">
      <c r="A67" s="218" t="s">
        <v>271</v>
      </c>
      <c r="B67" s="203" t="s">
        <v>231</v>
      </c>
      <c r="C67" s="302"/>
      <c r="D67" s="302"/>
      <c r="E67" s="290"/>
      <c r="F67" s="123"/>
    </row>
    <row r="68" spans="1:6" s="58" customFormat="1" ht="12" customHeight="1" thickBot="1">
      <c r="A68" s="219" t="s">
        <v>232</v>
      </c>
      <c r="B68" s="113" t="s">
        <v>233</v>
      </c>
      <c r="C68" s="301"/>
      <c r="D68" s="301"/>
      <c r="E68" s="289"/>
      <c r="F68" s="118">
        <f>SUM(F69:F72)</f>
        <v>0</v>
      </c>
    </row>
    <row r="69" spans="1:6" s="58" customFormat="1" ht="12" customHeight="1">
      <c r="A69" s="216" t="s">
        <v>93</v>
      </c>
      <c r="B69" s="199" t="s">
        <v>234</v>
      </c>
      <c r="C69" s="299"/>
      <c r="D69" s="299"/>
      <c r="E69" s="287"/>
      <c r="F69" s="123"/>
    </row>
    <row r="70" spans="1:6" s="58" customFormat="1" ht="12" customHeight="1">
      <c r="A70" s="217" t="s">
        <v>94</v>
      </c>
      <c r="B70" s="200" t="s">
        <v>235</v>
      </c>
      <c r="C70" s="300"/>
      <c r="D70" s="300"/>
      <c r="E70" s="288"/>
      <c r="F70" s="123"/>
    </row>
    <row r="71" spans="1:6" s="58" customFormat="1" ht="12" customHeight="1">
      <c r="A71" s="217" t="s">
        <v>262</v>
      </c>
      <c r="B71" s="200" t="s">
        <v>236</v>
      </c>
      <c r="C71" s="300"/>
      <c r="D71" s="300"/>
      <c r="E71" s="288"/>
      <c r="F71" s="123"/>
    </row>
    <row r="72" spans="1:6" s="58" customFormat="1" ht="12" customHeight="1" thickBot="1">
      <c r="A72" s="218" t="s">
        <v>263</v>
      </c>
      <c r="B72" s="201" t="s">
        <v>237</v>
      </c>
      <c r="C72" s="302"/>
      <c r="D72" s="302"/>
      <c r="E72" s="290"/>
      <c r="F72" s="123"/>
    </row>
    <row r="73" spans="1:6" s="58" customFormat="1" ht="12" customHeight="1" thickBot="1">
      <c r="A73" s="219" t="s">
        <v>238</v>
      </c>
      <c r="B73" s="113" t="s">
        <v>239</v>
      </c>
      <c r="C73" s="301">
        <v>29077</v>
      </c>
      <c r="D73" s="301">
        <v>29077</v>
      </c>
      <c r="E73" s="289">
        <v>10</v>
      </c>
      <c r="F73" s="118">
        <v>29087</v>
      </c>
    </row>
    <row r="74" spans="1:6" s="58" customFormat="1" ht="12" customHeight="1">
      <c r="A74" s="216" t="s">
        <v>264</v>
      </c>
      <c r="B74" s="199" t="s">
        <v>240</v>
      </c>
      <c r="C74" s="299">
        <v>29077</v>
      </c>
      <c r="D74" s="299">
        <v>29077</v>
      </c>
      <c r="E74" s="287">
        <v>10</v>
      </c>
      <c r="F74" s="123">
        <v>29087</v>
      </c>
    </row>
    <row r="75" spans="1:6" s="58" customFormat="1" ht="12" customHeight="1" thickBot="1">
      <c r="A75" s="218" t="s">
        <v>265</v>
      </c>
      <c r="B75" s="201" t="s">
        <v>241</v>
      </c>
      <c r="C75" s="302"/>
      <c r="D75" s="302"/>
      <c r="E75" s="290"/>
      <c r="F75" s="123"/>
    </row>
    <row r="76" spans="1:6" s="57" customFormat="1" ht="12" customHeight="1" thickBot="1">
      <c r="A76" s="219" t="s">
        <v>242</v>
      </c>
      <c r="B76" s="113" t="s">
        <v>243</v>
      </c>
      <c r="C76" s="301"/>
      <c r="D76" s="301"/>
      <c r="E76" s="289"/>
      <c r="F76" s="118">
        <f>SUM(F77:F79)</f>
        <v>0</v>
      </c>
    </row>
    <row r="77" spans="1:6" s="58" customFormat="1" ht="12" customHeight="1">
      <c r="A77" s="216" t="s">
        <v>266</v>
      </c>
      <c r="B77" s="199" t="s">
        <v>244</v>
      </c>
      <c r="C77" s="299"/>
      <c r="D77" s="299"/>
      <c r="E77" s="287"/>
      <c r="F77" s="123"/>
    </row>
    <row r="78" spans="1:6" s="58" customFormat="1" ht="12" customHeight="1">
      <c r="A78" s="217" t="s">
        <v>267</v>
      </c>
      <c r="B78" s="200" t="s">
        <v>245</v>
      </c>
      <c r="C78" s="300"/>
      <c r="D78" s="300"/>
      <c r="E78" s="288"/>
      <c r="F78" s="123"/>
    </row>
    <row r="79" spans="1:6" s="58" customFormat="1" ht="12" customHeight="1" thickBot="1">
      <c r="A79" s="218" t="s">
        <v>268</v>
      </c>
      <c r="B79" s="201" t="s">
        <v>246</v>
      </c>
      <c r="C79" s="302"/>
      <c r="D79" s="302"/>
      <c r="E79" s="290"/>
      <c r="F79" s="123"/>
    </row>
    <row r="80" spans="1:6" s="58" customFormat="1" ht="12" customHeight="1" thickBot="1">
      <c r="A80" s="219" t="s">
        <v>247</v>
      </c>
      <c r="B80" s="113" t="s">
        <v>269</v>
      </c>
      <c r="C80" s="301"/>
      <c r="D80" s="301"/>
      <c r="E80" s="289"/>
      <c r="F80" s="118">
        <f>SUM(F81:F84)</f>
        <v>0</v>
      </c>
    </row>
    <row r="81" spans="1:6" s="58" customFormat="1" ht="12" customHeight="1">
      <c r="A81" s="220" t="s">
        <v>248</v>
      </c>
      <c r="B81" s="199" t="s">
        <v>249</v>
      </c>
      <c r="C81" s="299"/>
      <c r="D81" s="299"/>
      <c r="E81" s="287"/>
      <c r="F81" s="123"/>
    </row>
    <row r="82" spans="1:6" s="58" customFormat="1" ht="12" customHeight="1">
      <c r="A82" s="221" t="s">
        <v>250</v>
      </c>
      <c r="B82" s="200" t="s">
        <v>251</v>
      </c>
      <c r="C82" s="300"/>
      <c r="D82" s="300"/>
      <c r="E82" s="288"/>
      <c r="F82" s="123"/>
    </row>
    <row r="83" spans="1:6" s="58" customFormat="1" ht="12" customHeight="1">
      <c r="A83" s="221" t="s">
        <v>252</v>
      </c>
      <c r="B83" s="200" t="s">
        <v>253</v>
      </c>
      <c r="C83" s="300"/>
      <c r="D83" s="300"/>
      <c r="E83" s="288"/>
      <c r="F83" s="123"/>
    </row>
    <row r="84" spans="1:6" s="57" customFormat="1" ht="12" customHeight="1" thickBot="1">
      <c r="A84" s="222" t="s">
        <v>254</v>
      </c>
      <c r="B84" s="201" t="s">
        <v>255</v>
      </c>
      <c r="C84" s="302"/>
      <c r="D84" s="302"/>
      <c r="E84" s="290"/>
      <c r="F84" s="123"/>
    </row>
    <row r="85" spans="1:6" s="57" customFormat="1" ht="12" customHeight="1" thickBot="1">
      <c r="A85" s="219" t="s">
        <v>256</v>
      </c>
      <c r="B85" s="113" t="s">
        <v>257</v>
      </c>
      <c r="C85" s="301"/>
      <c r="D85" s="301"/>
      <c r="E85" s="289"/>
      <c r="F85" s="242"/>
    </row>
    <row r="86" spans="1:6" s="57" customFormat="1" ht="12" customHeight="1" thickBot="1">
      <c r="A86" s="219" t="s">
        <v>258</v>
      </c>
      <c r="B86" s="207" t="s">
        <v>259</v>
      </c>
      <c r="C86" s="303">
        <v>29077</v>
      </c>
      <c r="D86" s="303">
        <v>29077</v>
      </c>
      <c r="E86" s="291">
        <v>10</v>
      </c>
      <c r="F86" s="124">
        <v>29087</v>
      </c>
    </row>
    <row r="87" spans="1:6" s="57" customFormat="1" ht="12" customHeight="1" thickBot="1">
      <c r="A87" s="223" t="s">
        <v>272</v>
      </c>
      <c r="B87" s="209" t="s">
        <v>391</v>
      </c>
      <c r="C87" s="304">
        <v>324739</v>
      </c>
      <c r="D87" s="304">
        <v>333699</v>
      </c>
      <c r="E87" s="292">
        <v>21385</v>
      </c>
      <c r="F87" s="124">
        <v>355084</v>
      </c>
    </row>
    <row r="88" spans="1:6" s="58" customFormat="1" ht="15" customHeight="1">
      <c r="A88" s="101"/>
      <c r="B88" s="102"/>
      <c r="C88" s="102"/>
      <c r="D88" s="102"/>
      <c r="E88" s="102"/>
      <c r="F88" s="170"/>
    </row>
    <row r="89" spans="1:6" ht="13.5" thickBot="1">
      <c r="A89" s="224"/>
      <c r="B89" s="104"/>
      <c r="C89" s="104"/>
      <c r="D89" s="104"/>
      <c r="E89" s="104"/>
      <c r="F89" s="171"/>
    </row>
    <row r="90" spans="1:6" s="49" customFormat="1" ht="16.5" customHeight="1" thickBot="1">
      <c r="A90" s="105"/>
      <c r="B90" s="106" t="s">
        <v>45</v>
      </c>
      <c r="C90" s="106"/>
      <c r="D90" s="106"/>
      <c r="E90" s="106"/>
      <c r="F90" s="172"/>
    </row>
    <row r="91" spans="1:6" s="59" customFormat="1" ht="12" customHeight="1" thickBot="1">
      <c r="A91" s="192" t="s">
        <v>8</v>
      </c>
      <c r="B91" s="26" t="s">
        <v>275</v>
      </c>
      <c r="C91" s="285">
        <v>290803</v>
      </c>
      <c r="D91" s="285">
        <v>297543</v>
      </c>
      <c r="E91" s="285">
        <v>32517</v>
      </c>
      <c r="F91" s="117">
        <v>330060</v>
      </c>
    </row>
    <row r="92" spans="1:6" ht="12" customHeight="1">
      <c r="A92" s="225" t="s">
        <v>72</v>
      </c>
      <c r="B92" s="8" t="s">
        <v>38</v>
      </c>
      <c r="C92" s="273">
        <v>47356</v>
      </c>
      <c r="D92" s="273">
        <v>48341</v>
      </c>
      <c r="E92" s="273">
        <v>14855</v>
      </c>
      <c r="F92" s="119">
        <v>63196</v>
      </c>
    </row>
    <row r="93" spans="1:6" ht="12" customHeight="1">
      <c r="A93" s="217" t="s">
        <v>73</v>
      </c>
      <c r="B93" s="6" t="s">
        <v>118</v>
      </c>
      <c r="C93" s="274">
        <v>9984</v>
      </c>
      <c r="D93" s="274">
        <v>10249</v>
      </c>
      <c r="E93" s="274">
        <v>2219</v>
      </c>
      <c r="F93" s="120">
        <v>12468</v>
      </c>
    </row>
    <row r="94" spans="1:6" ht="12" customHeight="1">
      <c r="A94" s="217" t="s">
        <v>74</v>
      </c>
      <c r="B94" s="6" t="s">
        <v>91</v>
      </c>
      <c r="C94" s="275">
        <v>73530</v>
      </c>
      <c r="D94" s="275">
        <v>76442</v>
      </c>
      <c r="E94" s="275">
        <v>11297</v>
      </c>
      <c r="F94" s="122">
        <v>87739</v>
      </c>
    </row>
    <row r="95" spans="1:6" ht="12" customHeight="1">
      <c r="A95" s="217" t="s">
        <v>75</v>
      </c>
      <c r="B95" s="6" t="s">
        <v>119</v>
      </c>
      <c r="C95" s="280">
        <v>57256</v>
      </c>
      <c r="D95" s="280">
        <v>57266</v>
      </c>
      <c r="E95" s="280">
        <v>1530</v>
      </c>
      <c r="F95" s="188">
        <v>58796</v>
      </c>
    </row>
    <row r="96" spans="1:6" ht="12" customHeight="1">
      <c r="A96" s="217" t="s">
        <v>83</v>
      </c>
      <c r="B96" s="6" t="s">
        <v>120</v>
      </c>
      <c r="C96" s="280">
        <v>102677</v>
      </c>
      <c r="D96" s="280">
        <v>105245</v>
      </c>
      <c r="E96" s="280">
        <v>2616</v>
      </c>
      <c r="F96" s="188">
        <v>107861</v>
      </c>
    </row>
    <row r="97" spans="1:6" ht="12" customHeight="1">
      <c r="A97" s="217" t="s">
        <v>76</v>
      </c>
      <c r="B97" s="6" t="s">
        <v>276</v>
      </c>
      <c r="C97" s="280"/>
      <c r="D97" s="280"/>
      <c r="E97" s="280"/>
      <c r="F97" s="188"/>
    </row>
    <row r="98" spans="1:6" ht="12" customHeight="1">
      <c r="A98" s="217" t="s">
        <v>77</v>
      </c>
      <c r="B98" s="73" t="s">
        <v>409</v>
      </c>
      <c r="C98" s="293">
        <v>89393</v>
      </c>
      <c r="D98" s="293">
        <v>91961</v>
      </c>
      <c r="E98" s="284">
        <v>386</v>
      </c>
      <c r="F98" s="294">
        <v>92347</v>
      </c>
    </row>
    <row r="99" spans="1:6" ht="12" customHeight="1">
      <c r="A99" s="217" t="s">
        <v>84</v>
      </c>
      <c r="B99" s="74" t="s">
        <v>277</v>
      </c>
      <c r="C99" s="275"/>
      <c r="D99" s="275"/>
      <c r="E99" s="275"/>
      <c r="F99" s="295"/>
    </row>
    <row r="100" spans="1:6" ht="12" customHeight="1">
      <c r="A100" s="217" t="s">
        <v>85</v>
      </c>
      <c r="B100" s="74" t="s">
        <v>278</v>
      </c>
      <c r="C100" s="275"/>
      <c r="D100" s="275"/>
      <c r="E100" s="275"/>
      <c r="F100" s="295"/>
    </row>
    <row r="101" spans="1:6" ht="12" customHeight="1">
      <c r="A101" s="217" t="s">
        <v>86</v>
      </c>
      <c r="B101" s="73" t="s">
        <v>279</v>
      </c>
      <c r="C101" s="276">
        <v>700</v>
      </c>
      <c r="D101" s="276">
        <v>700</v>
      </c>
      <c r="E101" s="276"/>
      <c r="F101" s="295">
        <v>700</v>
      </c>
    </row>
    <row r="102" spans="1:6" ht="12" customHeight="1">
      <c r="A102" s="217" t="s">
        <v>87</v>
      </c>
      <c r="B102" s="73" t="s">
        <v>280</v>
      </c>
      <c r="C102" s="276"/>
      <c r="D102" s="276"/>
      <c r="E102" s="276"/>
      <c r="F102" s="295"/>
    </row>
    <row r="103" spans="1:6" ht="12" customHeight="1">
      <c r="A103" s="217" t="s">
        <v>89</v>
      </c>
      <c r="B103" s="74" t="s">
        <v>281</v>
      </c>
      <c r="C103" s="275"/>
      <c r="D103" s="275"/>
      <c r="E103" s="275"/>
      <c r="F103" s="295"/>
    </row>
    <row r="104" spans="1:6" ht="12" customHeight="1">
      <c r="A104" s="226" t="s">
        <v>121</v>
      </c>
      <c r="B104" s="75" t="s">
        <v>282</v>
      </c>
      <c r="C104" s="275"/>
      <c r="D104" s="275"/>
      <c r="E104" s="275"/>
      <c r="F104" s="295"/>
    </row>
    <row r="105" spans="1:6" ht="12" customHeight="1">
      <c r="A105" s="217" t="s">
        <v>273</v>
      </c>
      <c r="B105" s="75" t="s">
        <v>283</v>
      </c>
      <c r="C105" s="275"/>
      <c r="D105" s="275"/>
      <c r="E105" s="275"/>
      <c r="F105" s="295"/>
    </row>
    <row r="106" spans="1:6" ht="12" customHeight="1" thickBot="1">
      <c r="A106" s="227" t="s">
        <v>274</v>
      </c>
      <c r="B106" s="76" t="s">
        <v>284</v>
      </c>
      <c r="C106" s="277">
        <v>12584</v>
      </c>
      <c r="D106" s="277">
        <v>12584</v>
      </c>
      <c r="E106" s="277">
        <v>2230</v>
      </c>
      <c r="F106" s="296">
        <v>14814</v>
      </c>
    </row>
    <row r="107" spans="1:6" ht="12" customHeight="1" thickBot="1">
      <c r="A107" s="27" t="s">
        <v>9</v>
      </c>
      <c r="B107" s="25" t="s">
        <v>285</v>
      </c>
      <c r="C107" s="278">
        <v>24636</v>
      </c>
      <c r="D107" s="278">
        <v>26856</v>
      </c>
      <c r="E107" s="278">
        <v>-4518</v>
      </c>
      <c r="F107" s="118">
        <v>22338</v>
      </c>
    </row>
    <row r="108" spans="1:6" ht="12" customHeight="1">
      <c r="A108" s="216" t="s">
        <v>78</v>
      </c>
      <c r="B108" s="6" t="s">
        <v>139</v>
      </c>
      <c r="C108" s="279">
        <v>13606</v>
      </c>
      <c r="D108" s="279">
        <v>14876</v>
      </c>
      <c r="E108" s="279">
        <v>-4619</v>
      </c>
      <c r="F108" s="121">
        <v>10257</v>
      </c>
    </row>
    <row r="109" spans="1:6" ht="12" customHeight="1">
      <c r="A109" s="216" t="s">
        <v>79</v>
      </c>
      <c r="B109" s="6" t="s">
        <v>289</v>
      </c>
      <c r="C109" s="280"/>
      <c r="D109" s="280"/>
      <c r="E109" s="280"/>
      <c r="F109" s="188"/>
    </row>
    <row r="110" spans="1:6" ht="12" customHeight="1">
      <c r="A110" s="216" t="s">
        <v>80</v>
      </c>
      <c r="B110" s="6" t="s">
        <v>122</v>
      </c>
      <c r="C110" s="280">
        <v>11030</v>
      </c>
      <c r="D110" s="280">
        <v>11980</v>
      </c>
      <c r="E110" s="280">
        <v>101</v>
      </c>
      <c r="F110" s="188">
        <v>12081</v>
      </c>
    </row>
    <row r="111" spans="1:6" ht="12" customHeight="1">
      <c r="A111" s="216" t="s">
        <v>81</v>
      </c>
      <c r="B111" s="6" t="s">
        <v>290</v>
      </c>
      <c r="C111" s="280"/>
      <c r="D111" s="280"/>
      <c r="E111" s="280"/>
      <c r="F111" s="188"/>
    </row>
    <row r="112" spans="1:6" ht="12" customHeight="1">
      <c r="A112" s="216" t="s">
        <v>82</v>
      </c>
      <c r="B112" s="114" t="s">
        <v>142</v>
      </c>
      <c r="C112" s="281"/>
      <c r="D112" s="281"/>
      <c r="E112" s="281"/>
      <c r="F112" s="188"/>
    </row>
    <row r="113" spans="1:6" ht="12" customHeight="1">
      <c r="A113" s="216" t="s">
        <v>88</v>
      </c>
      <c r="B113" s="114" t="s">
        <v>398</v>
      </c>
      <c r="C113" s="281"/>
      <c r="D113" s="281"/>
      <c r="E113" s="281"/>
      <c r="F113" s="188"/>
    </row>
    <row r="114" spans="1:6" ht="12" customHeight="1">
      <c r="A114" s="216" t="s">
        <v>90</v>
      </c>
      <c r="B114" s="74" t="s">
        <v>295</v>
      </c>
      <c r="C114" s="280"/>
      <c r="D114" s="280"/>
      <c r="E114" s="280"/>
      <c r="F114" s="188"/>
    </row>
    <row r="115" spans="1:6" ht="12" customHeight="1">
      <c r="A115" s="216" t="s">
        <v>123</v>
      </c>
      <c r="B115" s="74" t="s">
        <v>278</v>
      </c>
      <c r="C115" s="280"/>
      <c r="D115" s="280"/>
      <c r="E115" s="280"/>
      <c r="F115" s="188"/>
    </row>
    <row r="116" spans="1:6" ht="12" customHeight="1">
      <c r="A116" s="216" t="s">
        <v>124</v>
      </c>
      <c r="B116" s="74" t="s">
        <v>294</v>
      </c>
      <c r="C116" s="280"/>
      <c r="D116" s="280"/>
      <c r="E116" s="280"/>
      <c r="F116" s="188"/>
    </row>
    <row r="117" spans="1:6" ht="12" customHeight="1">
      <c r="A117" s="216" t="s">
        <v>125</v>
      </c>
      <c r="B117" s="74" t="s">
        <v>293</v>
      </c>
      <c r="C117" s="280"/>
      <c r="D117" s="280"/>
      <c r="E117" s="280"/>
      <c r="F117" s="188"/>
    </row>
    <row r="118" spans="1:6" ht="12" customHeight="1">
      <c r="A118" s="216" t="s">
        <v>286</v>
      </c>
      <c r="B118" s="74" t="s">
        <v>281</v>
      </c>
      <c r="C118" s="280"/>
      <c r="D118" s="280"/>
      <c r="E118" s="280"/>
      <c r="F118" s="188"/>
    </row>
    <row r="119" spans="1:6" ht="12" customHeight="1">
      <c r="A119" s="216" t="s">
        <v>287</v>
      </c>
      <c r="B119" s="74" t="s">
        <v>292</v>
      </c>
      <c r="C119" s="280"/>
      <c r="D119" s="280"/>
      <c r="E119" s="280"/>
      <c r="F119" s="188"/>
    </row>
    <row r="120" spans="1:6" ht="12" customHeight="1" thickBot="1">
      <c r="A120" s="226" t="s">
        <v>288</v>
      </c>
      <c r="B120" s="74" t="s">
        <v>291</v>
      </c>
      <c r="C120" s="280"/>
      <c r="D120" s="280"/>
      <c r="E120" s="280"/>
      <c r="F120" s="188"/>
    </row>
    <row r="121" spans="1:6" ht="12" customHeight="1" thickBot="1">
      <c r="A121" s="27" t="s">
        <v>10</v>
      </c>
      <c r="B121" s="267" t="s">
        <v>296</v>
      </c>
      <c r="C121" s="282">
        <v>9300</v>
      </c>
      <c r="D121" s="282">
        <v>9300</v>
      </c>
      <c r="E121" s="282">
        <v>-6614</v>
      </c>
      <c r="F121" s="272">
        <v>2686</v>
      </c>
    </row>
    <row r="122" spans="1:6" ht="12" customHeight="1">
      <c r="A122" s="216" t="s">
        <v>61</v>
      </c>
      <c r="B122" s="6" t="s">
        <v>47</v>
      </c>
      <c r="C122" s="280">
        <v>7300</v>
      </c>
      <c r="D122" s="280">
        <v>7300</v>
      </c>
      <c r="E122" s="280">
        <v>-4614</v>
      </c>
      <c r="F122" s="188">
        <v>2686</v>
      </c>
    </row>
    <row r="123" spans="1:6" ht="12" customHeight="1" thickBot="1">
      <c r="A123" s="218" t="s">
        <v>62</v>
      </c>
      <c r="B123" s="10" t="s">
        <v>48</v>
      </c>
      <c r="C123" s="275">
        <v>2000</v>
      </c>
      <c r="D123" s="275">
        <v>2000</v>
      </c>
      <c r="E123" s="275">
        <v>-2000</v>
      </c>
      <c r="F123" s="122">
        <v>0</v>
      </c>
    </row>
    <row r="124" spans="1:6" ht="12" customHeight="1" thickBot="1">
      <c r="A124" s="27" t="s">
        <v>11</v>
      </c>
      <c r="B124" s="62" t="s">
        <v>297</v>
      </c>
      <c r="C124" s="283">
        <v>324739</v>
      </c>
      <c r="D124" s="283">
        <v>333699</v>
      </c>
      <c r="E124" s="283">
        <v>21385</v>
      </c>
      <c r="F124" s="118">
        <v>355084</v>
      </c>
    </row>
    <row r="125" spans="1:6" ht="12" customHeight="1" thickBot="1">
      <c r="A125" s="27" t="s">
        <v>12</v>
      </c>
      <c r="B125" s="62" t="s">
        <v>298</v>
      </c>
      <c r="C125" s="384"/>
      <c r="D125" s="384"/>
      <c r="E125" s="384"/>
      <c r="F125" s="117"/>
    </row>
    <row r="126" spans="1:6" s="59" customFormat="1" ht="12" customHeight="1">
      <c r="A126" s="216" t="s">
        <v>65</v>
      </c>
      <c r="B126" s="7" t="s">
        <v>299</v>
      </c>
      <c r="C126" s="280"/>
      <c r="D126" s="280"/>
      <c r="E126" s="280"/>
      <c r="F126" s="188"/>
    </row>
    <row r="127" spans="1:6" ht="12" customHeight="1">
      <c r="A127" s="216" t="s">
        <v>66</v>
      </c>
      <c r="B127" s="7" t="s">
        <v>300</v>
      </c>
      <c r="C127" s="280"/>
      <c r="D127" s="280"/>
      <c r="E127" s="6"/>
      <c r="F127" s="188"/>
    </row>
    <row r="128" spans="1:6" ht="12" customHeight="1" thickBot="1">
      <c r="A128" s="226" t="s">
        <v>67</v>
      </c>
      <c r="B128" s="5" t="s">
        <v>301</v>
      </c>
      <c r="C128" s="280"/>
      <c r="D128" s="280"/>
      <c r="E128" s="6"/>
      <c r="F128" s="188"/>
    </row>
    <row r="129" spans="1:14" ht="12" customHeight="1" thickBot="1">
      <c r="A129" s="27" t="s">
        <v>13</v>
      </c>
      <c r="B129" s="62" t="s">
        <v>363</v>
      </c>
      <c r="C129" s="282"/>
      <c r="D129" s="282"/>
      <c r="E129" s="267"/>
      <c r="F129" s="272">
        <f>+F130+F131+F132+F133</f>
        <v>0</v>
      </c>
    </row>
    <row r="130" spans="1:14" ht="12" customHeight="1">
      <c r="A130" s="216" t="s">
        <v>68</v>
      </c>
      <c r="B130" s="7" t="s">
        <v>302</v>
      </c>
      <c r="C130" s="280"/>
      <c r="D130" s="280"/>
      <c r="E130" s="6"/>
      <c r="F130" s="188"/>
    </row>
    <row r="131" spans="1:14" ht="12" customHeight="1">
      <c r="A131" s="216" t="s">
        <v>69</v>
      </c>
      <c r="B131" s="7" t="s">
        <v>303</v>
      </c>
      <c r="C131" s="280"/>
      <c r="D131" s="280"/>
      <c r="E131" s="6"/>
      <c r="F131" s="188"/>
    </row>
    <row r="132" spans="1:14" ht="12" customHeight="1">
      <c r="A132" s="216" t="s">
        <v>207</v>
      </c>
      <c r="B132" s="7" t="s">
        <v>304</v>
      </c>
      <c r="C132" s="280"/>
      <c r="D132" s="280"/>
      <c r="E132" s="6"/>
      <c r="F132" s="188"/>
    </row>
    <row r="133" spans="1:14" s="59" customFormat="1" ht="12" customHeight="1" thickBot="1">
      <c r="A133" s="226" t="s">
        <v>208</v>
      </c>
      <c r="B133" s="5" t="s">
        <v>305</v>
      </c>
      <c r="C133" s="280"/>
      <c r="D133" s="280"/>
      <c r="E133" s="6"/>
      <c r="F133" s="188"/>
    </row>
    <row r="134" spans="1:14" ht="12" customHeight="1" thickBot="1">
      <c r="A134" s="27" t="s">
        <v>14</v>
      </c>
      <c r="B134" s="62" t="s">
        <v>306</v>
      </c>
      <c r="C134" s="282"/>
      <c r="D134" s="282"/>
      <c r="E134" s="267"/>
      <c r="F134" s="355">
        <f>+F135+F136+F137+F138</f>
        <v>0</v>
      </c>
      <c r="N134" s="112"/>
    </row>
    <row r="135" spans="1:14">
      <c r="A135" s="216" t="s">
        <v>70</v>
      </c>
      <c r="B135" s="7" t="s">
        <v>307</v>
      </c>
      <c r="C135" s="280"/>
      <c r="D135" s="280"/>
      <c r="E135" s="6"/>
      <c r="F135" s="188"/>
    </row>
    <row r="136" spans="1:14" ht="12" customHeight="1">
      <c r="A136" s="216" t="s">
        <v>71</v>
      </c>
      <c r="B136" s="7" t="s">
        <v>317</v>
      </c>
      <c r="C136" s="280"/>
      <c r="D136" s="280"/>
      <c r="E136" s="6"/>
      <c r="F136" s="188"/>
    </row>
    <row r="137" spans="1:14" s="59" customFormat="1" ht="12" customHeight="1">
      <c r="A137" s="216" t="s">
        <v>219</v>
      </c>
      <c r="B137" s="7" t="s">
        <v>308</v>
      </c>
      <c r="C137" s="280"/>
      <c r="D137" s="280"/>
      <c r="E137" s="6"/>
      <c r="F137" s="188"/>
    </row>
    <row r="138" spans="1:14" s="59" customFormat="1" ht="12" customHeight="1" thickBot="1">
      <c r="A138" s="226" t="s">
        <v>220</v>
      </c>
      <c r="B138" s="5" t="s">
        <v>309</v>
      </c>
      <c r="C138" s="280"/>
      <c r="D138" s="280"/>
      <c r="E138" s="6"/>
      <c r="F138" s="188"/>
    </row>
    <row r="139" spans="1:14" s="59" customFormat="1" ht="12" customHeight="1" thickBot="1">
      <c r="A139" s="27" t="s">
        <v>15</v>
      </c>
      <c r="B139" s="62" t="s">
        <v>310</v>
      </c>
      <c r="C139" s="282"/>
      <c r="D139" s="282"/>
      <c r="E139" s="267"/>
      <c r="F139" s="388">
        <f>+F140+F141+F142+F143</f>
        <v>0</v>
      </c>
    </row>
    <row r="140" spans="1:14" s="59" customFormat="1" ht="12" customHeight="1">
      <c r="A140" s="216" t="s">
        <v>116</v>
      </c>
      <c r="B140" s="7" t="s">
        <v>311</v>
      </c>
      <c r="C140" s="280"/>
      <c r="D140" s="280"/>
      <c r="E140" s="6"/>
      <c r="F140" s="188"/>
    </row>
    <row r="141" spans="1:14" s="59" customFormat="1" ht="12" customHeight="1">
      <c r="A141" s="216" t="s">
        <v>117</v>
      </c>
      <c r="B141" s="7" t="s">
        <v>312</v>
      </c>
      <c r="C141" s="280"/>
      <c r="D141" s="280"/>
      <c r="E141" s="6"/>
      <c r="F141" s="188"/>
    </row>
    <row r="142" spans="1:14" s="59" customFormat="1" ht="12" customHeight="1">
      <c r="A142" s="216" t="s">
        <v>141</v>
      </c>
      <c r="B142" s="7" t="s">
        <v>313</v>
      </c>
      <c r="C142" s="280"/>
      <c r="D142" s="280"/>
      <c r="E142" s="6"/>
      <c r="F142" s="188"/>
    </row>
    <row r="143" spans="1:14" ht="12.75" customHeight="1" thickBot="1">
      <c r="A143" s="216" t="s">
        <v>222</v>
      </c>
      <c r="B143" s="7" t="s">
        <v>314</v>
      </c>
      <c r="C143" s="280"/>
      <c r="D143" s="280"/>
      <c r="E143" s="6"/>
      <c r="F143" s="188"/>
    </row>
    <row r="144" spans="1:14" ht="12" customHeight="1" thickBot="1">
      <c r="A144" s="27" t="s">
        <v>16</v>
      </c>
      <c r="B144" s="62" t="s">
        <v>315</v>
      </c>
      <c r="C144" s="385"/>
      <c r="D144" s="385"/>
      <c r="E144" s="386"/>
      <c r="F144" s="387">
        <f>+F125+F129+F134+F139</f>
        <v>0</v>
      </c>
    </row>
    <row r="145" spans="1:6" ht="15" customHeight="1" thickBot="1">
      <c r="A145" s="228" t="s">
        <v>17</v>
      </c>
      <c r="B145" s="178" t="s">
        <v>316</v>
      </c>
      <c r="C145" s="297">
        <v>324739</v>
      </c>
      <c r="D145" s="297">
        <v>333699</v>
      </c>
      <c r="E145" s="297">
        <v>21385</v>
      </c>
      <c r="F145" s="211">
        <f>+F124+F144</f>
        <v>355084</v>
      </c>
    </row>
    <row r="146" spans="1:6" ht="13.5" thickBot="1">
      <c r="A146" s="181"/>
      <c r="B146" s="182"/>
      <c r="C146" s="182"/>
      <c r="D146" s="182"/>
      <c r="E146" s="182"/>
      <c r="F146" s="183"/>
    </row>
    <row r="147" spans="1:6" ht="15" customHeight="1" thickBot="1">
      <c r="A147" s="110" t="s">
        <v>134</v>
      </c>
      <c r="B147" s="111"/>
      <c r="C147" s="389">
        <v>13</v>
      </c>
      <c r="D147" s="389">
        <v>13</v>
      </c>
      <c r="E147" s="389"/>
      <c r="F147" s="61">
        <v>13</v>
      </c>
    </row>
    <row r="148" spans="1:6" ht="14.25" customHeight="1" thickBot="1">
      <c r="A148" s="110" t="s">
        <v>135</v>
      </c>
      <c r="B148" s="111"/>
      <c r="C148" s="389">
        <v>15</v>
      </c>
      <c r="D148" s="389">
        <v>15</v>
      </c>
      <c r="E148" s="389">
        <v>24</v>
      </c>
      <c r="F148" s="61">
        <v>39</v>
      </c>
    </row>
  </sheetData>
  <sheetProtection formatCells="0"/>
  <mergeCells count="1">
    <mergeCell ref="B1:F1"/>
  </mergeCells>
  <phoneticPr fontId="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  <rowBreaks count="1" manualBreakCount="1">
    <brk id="8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H58"/>
  <sheetViews>
    <sheetView workbookViewId="0">
      <selection activeCell="G3" sqref="G3"/>
    </sheetView>
  </sheetViews>
  <sheetFormatPr defaultRowHeight="12.75"/>
  <cols>
    <col min="1" max="1" width="12.1640625" style="108" customWidth="1"/>
    <col min="2" max="2" width="59" style="109" customWidth="1"/>
    <col min="3" max="4" width="11.83203125" style="109" customWidth="1"/>
    <col min="5" max="5" width="10.6640625" style="109" customWidth="1"/>
    <col min="6" max="6" width="11.6640625" style="109" customWidth="1"/>
    <col min="7" max="16384" width="9.33203125" style="109"/>
  </cols>
  <sheetData>
    <row r="1" spans="1:8" s="89" customFormat="1" ht="21" customHeight="1" thickBot="1">
      <c r="A1" s="88"/>
      <c r="B1" s="429" t="s">
        <v>433</v>
      </c>
      <c r="C1" s="429"/>
      <c r="D1" s="429"/>
      <c r="E1" s="429"/>
      <c r="F1" s="430"/>
    </row>
    <row r="2" spans="1:8" s="236" customFormat="1" ht="25.5" customHeight="1">
      <c r="A2" s="190" t="s">
        <v>132</v>
      </c>
      <c r="B2" s="161" t="s">
        <v>404</v>
      </c>
      <c r="C2" s="249"/>
      <c r="D2" s="249"/>
      <c r="E2" s="249"/>
      <c r="F2" s="175" t="s">
        <v>49</v>
      </c>
    </row>
    <row r="3" spans="1:8" s="236" customFormat="1" ht="36.75" thickBot="1">
      <c r="A3" s="229" t="s">
        <v>131</v>
      </c>
      <c r="B3" s="162" t="s">
        <v>369</v>
      </c>
      <c r="C3" s="250"/>
      <c r="D3" s="250"/>
      <c r="E3" s="250"/>
      <c r="F3" s="176"/>
    </row>
    <row r="4" spans="1:8" s="237" customFormat="1" ht="15.95" customHeight="1" thickBot="1">
      <c r="A4" s="91"/>
      <c r="B4" s="91"/>
      <c r="C4" s="91"/>
      <c r="D4" s="91"/>
      <c r="E4" s="91"/>
      <c r="F4" s="92" t="s">
        <v>41</v>
      </c>
    </row>
    <row r="5" spans="1:8" ht="24.75" thickBot="1">
      <c r="A5" s="191" t="s">
        <v>133</v>
      </c>
      <c r="B5" s="93" t="s">
        <v>42</v>
      </c>
      <c r="C5" s="251" t="s">
        <v>43</v>
      </c>
      <c r="D5" s="251" t="s">
        <v>422</v>
      </c>
      <c r="E5" s="251" t="s">
        <v>414</v>
      </c>
      <c r="F5" s="94" t="s">
        <v>415</v>
      </c>
    </row>
    <row r="6" spans="1:8" s="238" customFormat="1" ht="12.95" customHeight="1" thickBot="1">
      <c r="A6" s="84">
        <v>1</v>
      </c>
      <c r="B6" s="85">
        <v>2</v>
      </c>
      <c r="C6" s="252"/>
      <c r="D6" s="252"/>
      <c r="E6" s="252"/>
      <c r="F6" s="86">
        <v>3</v>
      </c>
    </row>
    <row r="7" spans="1:8" s="238" customFormat="1" ht="15.95" customHeight="1" thickBot="1">
      <c r="A7" s="95"/>
      <c r="B7" s="96" t="s">
        <v>44</v>
      </c>
      <c r="C7" s="96"/>
      <c r="D7" s="96"/>
      <c r="E7" s="96"/>
      <c r="F7" s="97"/>
      <c r="H7" s="248"/>
    </row>
    <row r="8" spans="1:8" s="177" customFormat="1" ht="12" customHeight="1" thickBot="1">
      <c r="A8" s="84" t="s">
        <v>8</v>
      </c>
      <c r="B8" s="98" t="s">
        <v>370</v>
      </c>
      <c r="C8" s="265"/>
      <c r="D8" s="265"/>
      <c r="E8" s="265"/>
      <c r="F8" s="266">
        <f>SUM(F9:F18)</f>
        <v>0</v>
      </c>
    </row>
    <row r="9" spans="1:8" s="177" customFormat="1" ht="12" customHeight="1">
      <c r="A9" s="230" t="s">
        <v>72</v>
      </c>
      <c r="B9" s="8" t="s">
        <v>196</v>
      </c>
      <c r="C9" s="6"/>
      <c r="D9" s="6"/>
      <c r="E9" s="6"/>
      <c r="F9" s="128"/>
    </row>
    <row r="10" spans="1:8" s="177" customFormat="1" ht="12" customHeight="1">
      <c r="A10" s="231" t="s">
        <v>73</v>
      </c>
      <c r="B10" s="6" t="s">
        <v>197</v>
      </c>
      <c r="C10" s="6"/>
      <c r="D10" s="6"/>
      <c r="E10" s="6"/>
      <c r="F10" s="128"/>
    </row>
    <row r="11" spans="1:8" s="177" customFormat="1" ht="12" customHeight="1">
      <c r="A11" s="231" t="s">
        <v>74</v>
      </c>
      <c r="B11" s="6" t="s">
        <v>198</v>
      </c>
      <c r="C11" s="6"/>
      <c r="D11" s="6"/>
      <c r="E11" s="6"/>
      <c r="F11" s="128"/>
    </row>
    <row r="12" spans="1:8" s="177" customFormat="1" ht="12" customHeight="1">
      <c r="A12" s="231" t="s">
        <v>75</v>
      </c>
      <c r="B12" s="6" t="s">
        <v>199</v>
      </c>
      <c r="C12" s="6"/>
      <c r="D12" s="6"/>
      <c r="E12" s="6"/>
      <c r="F12" s="128"/>
    </row>
    <row r="13" spans="1:8" s="177" customFormat="1" ht="12" customHeight="1">
      <c r="A13" s="231" t="s">
        <v>92</v>
      </c>
      <c r="B13" s="6" t="s">
        <v>200</v>
      </c>
      <c r="C13" s="6"/>
      <c r="D13" s="6"/>
      <c r="E13" s="6"/>
      <c r="F13" s="128"/>
    </row>
    <row r="14" spans="1:8" s="177" customFormat="1" ht="12" customHeight="1">
      <c r="A14" s="231" t="s">
        <v>76</v>
      </c>
      <c r="B14" s="6" t="s">
        <v>371</v>
      </c>
      <c r="C14" s="6"/>
      <c r="D14" s="6"/>
      <c r="E14" s="6"/>
      <c r="F14" s="128"/>
    </row>
    <row r="15" spans="1:8" s="177" customFormat="1" ht="12" customHeight="1">
      <c r="A15" s="231" t="s">
        <v>77</v>
      </c>
      <c r="B15" s="5" t="s">
        <v>372</v>
      </c>
      <c r="C15" s="6"/>
      <c r="D15" s="6"/>
      <c r="E15" s="6"/>
      <c r="F15" s="128"/>
    </row>
    <row r="16" spans="1:8" s="177" customFormat="1" ht="12" customHeight="1">
      <c r="A16" s="231" t="s">
        <v>84</v>
      </c>
      <c r="B16" s="6" t="s">
        <v>203</v>
      </c>
      <c r="C16" s="6"/>
      <c r="D16" s="6"/>
      <c r="E16" s="366"/>
      <c r="F16" s="128"/>
    </row>
    <row r="17" spans="1:6" s="239" customFormat="1" ht="12" customHeight="1">
      <c r="A17" s="231" t="s">
        <v>85</v>
      </c>
      <c r="B17" s="6" t="s">
        <v>204</v>
      </c>
      <c r="C17" s="6"/>
      <c r="D17" s="6"/>
      <c r="E17" s="366"/>
      <c r="F17" s="128"/>
    </row>
    <row r="18" spans="1:6" s="239" customFormat="1" ht="12" customHeight="1" thickBot="1">
      <c r="A18" s="231" t="s">
        <v>86</v>
      </c>
      <c r="B18" s="5" t="s">
        <v>205</v>
      </c>
      <c r="C18" s="6"/>
      <c r="D18" s="6"/>
      <c r="E18" s="366"/>
      <c r="F18" s="128"/>
    </row>
    <row r="19" spans="1:6" s="177" customFormat="1" ht="12" customHeight="1" thickBot="1">
      <c r="A19" s="84" t="s">
        <v>9</v>
      </c>
      <c r="B19" s="98" t="s">
        <v>373</v>
      </c>
      <c r="C19" s="265"/>
      <c r="D19" s="265">
        <v>1055</v>
      </c>
      <c r="E19" s="367">
        <v>735</v>
      </c>
      <c r="F19" s="266">
        <v>1790</v>
      </c>
    </row>
    <row r="20" spans="1:6" s="239" customFormat="1" ht="12" customHeight="1">
      <c r="A20" s="231" t="s">
        <v>78</v>
      </c>
      <c r="B20" s="7" t="s">
        <v>171</v>
      </c>
      <c r="C20" s="6"/>
      <c r="D20" s="6"/>
      <c r="E20" s="366"/>
      <c r="F20" s="128"/>
    </row>
    <row r="21" spans="1:6" s="239" customFormat="1" ht="12" customHeight="1">
      <c r="A21" s="231" t="s">
        <v>79</v>
      </c>
      <c r="B21" s="6" t="s">
        <v>374</v>
      </c>
      <c r="C21" s="6"/>
      <c r="D21" s="6"/>
      <c r="E21" s="366"/>
      <c r="F21" s="128"/>
    </row>
    <row r="22" spans="1:6" s="239" customFormat="1" ht="12" customHeight="1">
      <c r="A22" s="231" t="s">
        <v>80</v>
      </c>
      <c r="B22" s="6" t="s">
        <v>375</v>
      </c>
      <c r="C22" s="6"/>
      <c r="D22" s="6">
        <v>1055</v>
      </c>
      <c r="E22" s="366">
        <v>735</v>
      </c>
      <c r="F22" s="128">
        <v>1790</v>
      </c>
    </row>
    <row r="23" spans="1:6" s="239" customFormat="1" ht="12" customHeight="1" thickBot="1">
      <c r="A23" s="231" t="s">
        <v>81</v>
      </c>
      <c r="B23" s="6" t="s">
        <v>2</v>
      </c>
      <c r="C23" s="6"/>
      <c r="D23" s="6"/>
      <c r="E23" s="366"/>
      <c r="F23" s="128"/>
    </row>
    <row r="24" spans="1:6" s="239" customFormat="1" ht="12" customHeight="1" thickBot="1">
      <c r="A24" s="87" t="s">
        <v>10</v>
      </c>
      <c r="B24" s="62" t="s">
        <v>109</v>
      </c>
      <c r="C24" s="267"/>
      <c r="D24" s="267"/>
      <c r="E24" s="368"/>
      <c r="F24" s="268"/>
    </row>
    <row r="25" spans="1:6" s="239" customFormat="1" ht="12" customHeight="1" thickBot="1">
      <c r="A25" s="87" t="s">
        <v>11</v>
      </c>
      <c r="B25" s="62" t="s">
        <v>376</v>
      </c>
      <c r="C25" s="267"/>
      <c r="D25" s="267"/>
      <c r="E25" s="368"/>
      <c r="F25" s="266">
        <f>+F26+F27</f>
        <v>0</v>
      </c>
    </row>
    <row r="26" spans="1:6" s="239" customFormat="1" ht="12" customHeight="1">
      <c r="A26" s="232" t="s">
        <v>181</v>
      </c>
      <c r="B26" s="233" t="s">
        <v>374</v>
      </c>
      <c r="C26" s="234"/>
      <c r="D26" s="234"/>
      <c r="E26" s="369"/>
      <c r="F26" s="51"/>
    </row>
    <row r="27" spans="1:6" s="239" customFormat="1" ht="12" customHeight="1">
      <c r="A27" s="232" t="s">
        <v>184</v>
      </c>
      <c r="B27" s="234" t="s">
        <v>377</v>
      </c>
      <c r="C27" s="234"/>
      <c r="D27" s="234"/>
      <c r="E27" s="369"/>
      <c r="F27" s="51"/>
    </row>
    <row r="28" spans="1:6" s="239" customFormat="1" ht="12" customHeight="1" thickBot="1">
      <c r="A28" s="231" t="s">
        <v>185</v>
      </c>
      <c r="B28" s="235" t="s">
        <v>378</v>
      </c>
      <c r="C28" s="269"/>
      <c r="D28" s="269"/>
      <c r="E28" s="370"/>
      <c r="F28" s="51"/>
    </row>
    <row r="29" spans="1:6" s="239" customFormat="1" ht="12" customHeight="1" thickBot="1">
      <c r="A29" s="87" t="s">
        <v>12</v>
      </c>
      <c r="B29" s="62" t="s">
        <v>379</v>
      </c>
      <c r="C29" s="267"/>
      <c r="D29" s="267"/>
      <c r="E29" s="368"/>
      <c r="F29" s="266">
        <f>+F30+F31+F32</f>
        <v>0</v>
      </c>
    </row>
    <row r="30" spans="1:6" s="239" customFormat="1" ht="12" customHeight="1">
      <c r="A30" s="232" t="s">
        <v>65</v>
      </c>
      <c r="B30" s="233" t="s">
        <v>210</v>
      </c>
      <c r="C30" s="234"/>
      <c r="D30" s="234"/>
      <c r="E30" s="369"/>
      <c r="F30" s="51"/>
    </row>
    <row r="31" spans="1:6" s="239" customFormat="1" ht="12" customHeight="1">
      <c r="A31" s="232" t="s">
        <v>66</v>
      </c>
      <c r="B31" s="234" t="s">
        <v>211</v>
      </c>
      <c r="C31" s="234"/>
      <c r="D31" s="234"/>
      <c r="E31" s="369"/>
      <c r="F31" s="51"/>
    </row>
    <row r="32" spans="1:6" s="239" customFormat="1" ht="12" customHeight="1" thickBot="1">
      <c r="A32" s="231" t="s">
        <v>67</v>
      </c>
      <c r="B32" s="72" t="s">
        <v>212</v>
      </c>
      <c r="C32" s="234"/>
      <c r="D32" s="234"/>
      <c r="E32" s="369"/>
      <c r="F32" s="51"/>
    </row>
    <row r="33" spans="1:6" s="177" customFormat="1" ht="12" customHeight="1" thickBot="1">
      <c r="A33" s="87" t="s">
        <v>13</v>
      </c>
      <c r="B33" s="62" t="s">
        <v>324</v>
      </c>
      <c r="C33" s="267"/>
      <c r="D33" s="267"/>
      <c r="E33" s="368"/>
      <c r="F33" s="268"/>
    </row>
    <row r="34" spans="1:6" s="177" customFormat="1" ht="12" customHeight="1" thickBot="1">
      <c r="A34" s="87" t="s">
        <v>14</v>
      </c>
      <c r="B34" s="62" t="s">
        <v>380</v>
      </c>
      <c r="C34" s="267"/>
      <c r="D34" s="267"/>
      <c r="E34" s="368"/>
      <c r="F34" s="268"/>
    </row>
    <row r="35" spans="1:6" s="177" customFormat="1" ht="12" customHeight="1" thickBot="1">
      <c r="A35" s="84" t="s">
        <v>15</v>
      </c>
      <c r="B35" s="62" t="s">
        <v>381</v>
      </c>
      <c r="C35" s="267"/>
      <c r="D35" s="267">
        <v>1055</v>
      </c>
      <c r="E35" s="368">
        <v>735</v>
      </c>
      <c r="F35" s="266">
        <v>1790</v>
      </c>
    </row>
    <row r="36" spans="1:6" s="177" customFormat="1" ht="12" customHeight="1" thickBot="1">
      <c r="A36" s="99" t="s">
        <v>16</v>
      </c>
      <c r="B36" s="62" t="s">
        <v>382</v>
      </c>
      <c r="C36" s="267">
        <v>32839</v>
      </c>
      <c r="D36" s="267">
        <v>33673</v>
      </c>
      <c r="E36" s="368"/>
      <c r="F36" s="266">
        <v>33673</v>
      </c>
    </row>
    <row r="37" spans="1:6" s="177" customFormat="1" ht="12" customHeight="1">
      <c r="A37" s="232" t="s">
        <v>383</v>
      </c>
      <c r="B37" s="233" t="s">
        <v>149</v>
      </c>
      <c r="C37" s="234"/>
      <c r="D37" s="234"/>
      <c r="E37" s="369"/>
      <c r="F37" s="51"/>
    </row>
    <row r="38" spans="1:6" s="177" customFormat="1" ht="12" customHeight="1">
      <c r="A38" s="232" t="s">
        <v>384</v>
      </c>
      <c r="B38" s="234" t="s">
        <v>3</v>
      </c>
      <c r="C38" s="234"/>
      <c r="D38" s="234"/>
      <c r="E38" s="369"/>
      <c r="F38" s="51"/>
    </row>
    <row r="39" spans="1:6" s="239" customFormat="1" ht="12" customHeight="1" thickBot="1">
      <c r="A39" s="231" t="s">
        <v>385</v>
      </c>
      <c r="B39" s="72" t="s">
        <v>386</v>
      </c>
      <c r="C39" s="234">
        <v>32839</v>
      </c>
      <c r="D39" s="234">
        <v>33673</v>
      </c>
      <c r="E39" s="369">
        <v>30</v>
      </c>
      <c r="F39" s="51">
        <v>33703</v>
      </c>
    </row>
    <row r="40" spans="1:6" s="239" customFormat="1" ht="15" customHeight="1" thickBot="1">
      <c r="A40" s="99" t="s">
        <v>17</v>
      </c>
      <c r="B40" s="100" t="s">
        <v>387</v>
      </c>
      <c r="C40" s="270">
        <v>32839</v>
      </c>
      <c r="D40" s="270">
        <v>34728</v>
      </c>
      <c r="E40" s="371">
        <v>765</v>
      </c>
      <c r="F40" s="271">
        <v>35493</v>
      </c>
    </row>
    <row r="41" spans="1:6" s="239" customFormat="1" ht="15" customHeight="1">
      <c r="A41" s="101"/>
      <c r="B41" s="102"/>
      <c r="C41" s="102"/>
      <c r="D41" s="102"/>
      <c r="E41" s="102"/>
      <c r="F41" s="170"/>
    </row>
    <row r="42" spans="1:6" ht="13.5" thickBot="1">
      <c r="A42" s="103"/>
      <c r="B42" s="104"/>
      <c r="C42" s="104"/>
      <c r="D42" s="104"/>
      <c r="E42" s="104"/>
      <c r="F42" s="171"/>
    </row>
    <row r="43" spans="1:6" s="238" customFormat="1" ht="16.5" customHeight="1" thickBot="1">
      <c r="A43" s="105"/>
      <c r="B43" s="106" t="s">
        <v>45</v>
      </c>
      <c r="C43" s="106"/>
      <c r="D43" s="106"/>
      <c r="E43" s="106"/>
      <c r="F43" s="172"/>
    </row>
    <row r="44" spans="1:6" s="240" customFormat="1" ht="12" customHeight="1" thickBot="1">
      <c r="A44" s="87" t="s">
        <v>8</v>
      </c>
      <c r="B44" s="62" t="s">
        <v>388</v>
      </c>
      <c r="C44" s="258">
        <v>32839</v>
      </c>
      <c r="D44" s="258">
        <v>34728</v>
      </c>
      <c r="E44" s="372">
        <v>735</v>
      </c>
      <c r="F44" s="135">
        <v>35463</v>
      </c>
    </row>
    <row r="45" spans="1:6" ht="12" customHeight="1">
      <c r="A45" s="231" t="s">
        <v>72</v>
      </c>
      <c r="B45" s="7" t="s">
        <v>38</v>
      </c>
      <c r="C45" s="257">
        <v>20811</v>
      </c>
      <c r="D45" s="257">
        <v>22108</v>
      </c>
      <c r="E45" s="373">
        <v>499</v>
      </c>
      <c r="F45" s="50">
        <v>22607</v>
      </c>
    </row>
    <row r="46" spans="1:6" ht="12" customHeight="1">
      <c r="A46" s="231" t="s">
        <v>73</v>
      </c>
      <c r="B46" s="6" t="s">
        <v>118</v>
      </c>
      <c r="C46" s="255">
        <v>5723</v>
      </c>
      <c r="D46" s="255">
        <v>6089</v>
      </c>
      <c r="E46" s="374">
        <v>136</v>
      </c>
      <c r="F46" s="52">
        <v>6225</v>
      </c>
    </row>
    <row r="47" spans="1:6" ht="12" customHeight="1">
      <c r="A47" s="231" t="s">
        <v>74</v>
      </c>
      <c r="B47" s="6" t="s">
        <v>91</v>
      </c>
      <c r="C47" s="255">
        <v>6305</v>
      </c>
      <c r="D47" s="255">
        <v>6531</v>
      </c>
      <c r="E47" s="374">
        <v>100</v>
      </c>
      <c r="F47" s="52">
        <v>6631</v>
      </c>
    </row>
    <row r="48" spans="1:6" ht="12" customHeight="1">
      <c r="A48" s="231" t="s">
        <v>75</v>
      </c>
      <c r="B48" s="6" t="s">
        <v>119</v>
      </c>
      <c r="C48" s="255"/>
      <c r="D48" s="255"/>
      <c r="E48" s="374"/>
      <c r="F48" s="52"/>
    </row>
    <row r="49" spans="1:6" ht="12" customHeight="1" thickBot="1">
      <c r="A49" s="231" t="s">
        <v>92</v>
      </c>
      <c r="B49" s="6" t="s">
        <v>120</v>
      </c>
      <c r="C49" s="255"/>
      <c r="D49" s="255"/>
      <c r="E49" s="374"/>
      <c r="F49" s="52"/>
    </row>
    <row r="50" spans="1:6" ht="12" customHeight="1" thickBot="1">
      <c r="A50" s="87" t="s">
        <v>9</v>
      </c>
      <c r="B50" s="62" t="s">
        <v>389</v>
      </c>
      <c r="C50" s="258"/>
      <c r="D50" s="258"/>
      <c r="E50" s="372">
        <v>30</v>
      </c>
      <c r="F50" s="135">
        <f>SUM(F51:F53)</f>
        <v>30</v>
      </c>
    </row>
    <row r="51" spans="1:6" s="240" customFormat="1" ht="12" customHeight="1">
      <c r="A51" s="231" t="s">
        <v>78</v>
      </c>
      <c r="B51" s="7" t="s">
        <v>139</v>
      </c>
      <c r="C51" s="257"/>
      <c r="D51" s="257"/>
      <c r="E51" s="373">
        <v>30</v>
      </c>
      <c r="F51" s="50">
        <v>30</v>
      </c>
    </row>
    <row r="52" spans="1:6" ht="12" customHeight="1">
      <c r="A52" s="231" t="s">
        <v>79</v>
      </c>
      <c r="B52" s="6" t="s">
        <v>122</v>
      </c>
      <c r="C52" s="255"/>
      <c r="D52" s="255"/>
      <c r="E52" s="374"/>
      <c r="F52" s="52"/>
    </row>
    <row r="53" spans="1:6" ht="12" customHeight="1">
      <c r="A53" s="231" t="s">
        <v>80</v>
      </c>
      <c r="B53" s="6" t="s">
        <v>46</v>
      </c>
      <c r="C53" s="255"/>
      <c r="D53" s="255"/>
      <c r="E53" s="374"/>
      <c r="F53" s="52"/>
    </row>
    <row r="54" spans="1:6" ht="12" customHeight="1" thickBot="1">
      <c r="A54" s="231" t="s">
        <v>81</v>
      </c>
      <c r="B54" s="6" t="s">
        <v>4</v>
      </c>
      <c r="C54" s="255"/>
      <c r="D54" s="255"/>
      <c r="E54" s="374"/>
      <c r="F54" s="52"/>
    </row>
    <row r="55" spans="1:6" ht="15" customHeight="1" thickBot="1">
      <c r="A55" s="87" t="s">
        <v>10</v>
      </c>
      <c r="B55" s="107" t="s">
        <v>390</v>
      </c>
      <c r="C55" s="262">
        <v>32839</v>
      </c>
      <c r="D55" s="262">
        <v>34728</v>
      </c>
      <c r="E55" s="375">
        <v>765</v>
      </c>
      <c r="F55" s="173">
        <f>+F44+F50</f>
        <v>35493</v>
      </c>
    </row>
    <row r="56" spans="1:6" ht="13.5" thickBot="1">
      <c r="F56" s="174"/>
    </row>
    <row r="57" spans="1:6" ht="15" customHeight="1" thickBot="1">
      <c r="A57" s="110" t="s">
        <v>134</v>
      </c>
      <c r="B57" s="111"/>
      <c r="C57" s="263">
        <v>8</v>
      </c>
      <c r="D57" s="263">
        <v>8</v>
      </c>
      <c r="E57" s="263"/>
      <c r="F57" s="61">
        <v>7.5</v>
      </c>
    </row>
    <row r="58" spans="1:6" ht="14.25" customHeight="1" thickBot="1">
      <c r="A58" s="110" t="s">
        <v>135</v>
      </c>
      <c r="B58" s="111"/>
      <c r="C58" s="263"/>
      <c r="D58" s="263"/>
      <c r="E58" s="263"/>
      <c r="F58" s="61"/>
    </row>
  </sheetData>
  <sheetProtection formatCells="0"/>
  <mergeCells count="1">
    <mergeCell ref="B1:F1"/>
  </mergeCells>
  <phoneticPr fontId="25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4</vt:i4>
      </vt:variant>
    </vt:vector>
  </HeadingPairs>
  <TitlesOfParts>
    <vt:vector size="16" baseType="lpstr">
      <vt:lpstr>ÖSSZEFÜGGÉSEK</vt:lpstr>
      <vt:lpstr>1..sz.mell.</vt:lpstr>
      <vt:lpstr>2.1.sz.mell  </vt:lpstr>
      <vt:lpstr>2.2.sz.mell  </vt:lpstr>
      <vt:lpstr>ELLENŐRZÉS-1.sz.2.a.sz.2.b.sz.</vt:lpstr>
      <vt:lpstr>6.sz.mell.</vt:lpstr>
      <vt:lpstr>7.sz.mell.</vt:lpstr>
      <vt:lpstr>9. sz. mell</vt:lpstr>
      <vt:lpstr>10.sz. mell</vt:lpstr>
      <vt:lpstr>11.sz.mell</vt:lpstr>
      <vt:lpstr>12.sz.mell</vt:lpstr>
      <vt:lpstr>Munka1</vt:lpstr>
      <vt:lpstr>'10.sz. mell'!Nyomtatási_cím</vt:lpstr>
      <vt:lpstr>'11.sz.mell'!Nyomtatási_cím</vt:lpstr>
      <vt:lpstr>'12.sz.mell'!Nyomtatási_cím</vt:lpstr>
      <vt:lpstr>'9. sz. mell'!Nyomtatási_cím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Makranczi László</dc:creator>
  <cp:lastModifiedBy>Titkárság</cp:lastModifiedBy>
  <cp:lastPrinted>2014-12-11T07:19:18Z</cp:lastPrinted>
  <dcterms:created xsi:type="dcterms:W3CDTF">1999-10-30T10:30:45Z</dcterms:created>
  <dcterms:modified xsi:type="dcterms:W3CDTF">2014-12-11T07:21:32Z</dcterms:modified>
</cp:coreProperties>
</file>